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Users\Jambor\Desktop\Oprava IP technologií 2024 - 2028\"/>
    </mc:Choice>
  </mc:AlternateContent>
  <xr:revisionPtr revIDLastSave="0" documentId="13_ncr:1_{E268B698-6D46-4C4D-A054-A8AA8C026A97}" xr6:coauthVersionLast="36" xr6:coauthVersionMax="36" xr10:uidLastSave="{00000000-0000-0000-0000-000000000000}"/>
  <bookViews>
    <workbookView xWindow="0" yWindow="0" windowWidth="28800" windowHeight="12270" activeTab="2" xr2:uid="{00000000-000D-0000-FFFF-FFFF00000000}"/>
  </bookViews>
  <sheets>
    <sheet name="Rekapitulace stavby" sheetId="1" r:id="rId1"/>
    <sheet name="01 - Opravy a servis " sheetId="2" r:id="rId2"/>
    <sheet name="02 - Zemní práce" sheetId="3" r:id="rId3"/>
    <sheet name="03 - VRN+VON " sheetId="4" r:id="rId4"/>
  </sheets>
  <definedNames>
    <definedName name="_xlnm._FilterDatabase" localSheetId="1" hidden="1">'01 - Opravy a servis '!$C$116:$K$682</definedName>
    <definedName name="_xlnm._FilterDatabase" localSheetId="2" hidden="1">'02 - Zemní práce'!$C$119:$K$140</definedName>
    <definedName name="_xlnm._FilterDatabase" localSheetId="3" hidden="1">'03 - VRN+VON '!$C$118:$K$128</definedName>
    <definedName name="_xlnm.Print_Titles" localSheetId="1">'01 - Opravy a servis '!$116:$116</definedName>
    <definedName name="_xlnm.Print_Titles" localSheetId="2">'02 - Zemní práce'!$119:$119</definedName>
    <definedName name="_xlnm.Print_Titles" localSheetId="3">'03 - VRN+VON '!$118:$118</definedName>
    <definedName name="_xlnm.Print_Titles" localSheetId="0">'Rekapitulace stavby'!$92:$92</definedName>
    <definedName name="_xlnm.Print_Area" localSheetId="1">'01 - Opravy a servis '!$C$4:$J$76,'01 - Opravy a servis '!$C$82:$J$98,'01 - Opravy a servis '!$C$104:$K$682</definedName>
    <definedName name="_xlnm.Print_Area" localSheetId="2">'02 - Zemní práce'!$C$4:$J$76,'02 - Zemní práce'!$C$82:$J$101,'02 - Zemní práce'!$C$107:$K$140</definedName>
    <definedName name="_xlnm.Print_Area" localSheetId="3">'03 - VRN+VON '!$C$4:$J$76,'03 - VRN+VON '!$C$82:$J$100,'03 - VRN+VON '!$C$106:$K$128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3" i="4"/>
  <c r="E111" i="4"/>
  <c r="F89" i="4"/>
  <c r="E87" i="4"/>
  <c r="J24" i="4"/>
  <c r="E24" i="4"/>
  <c r="J116" i="4" s="1"/>
  <c r="J23" i="4"/>
  <c r="J21" i="4"/>
  <c r="E21" i="4"/>
  <c r="J91" i="4"/>
  <c r="J20" i="4"/>
  <c r="J18" i="4"/>
  <c r="E18" i="4"/>
  <c r="F92" i="4" s="1"/>
  <c r="J17" i="4"/>
  <c r="J15" i="4"/>
  <c r="E15" i="4"/>
  <c r="F115" i="4"/>
  <c r="J14" i="4"/>
  <c r="J12" i="4"/>
  <c r="J113" i="4"/>
  <c r="E7" i="4"/>
  <c r="E109" i="4" s="1"/>
  <c r="J122" i="3"/>
  <c r="T121" i="3"/>
  <c r="R121" i="3"/>
  <c r="P121" i="3"/>
  <c r="BK121" i="3"/>
  <c r="J121" i="3"/>
  <c r="J97" i="3" s="1"/>
  <c r="J37" i="3"/>
  <c r="J36" i="3"/>
  <c r="AY96" i="1"/>
  <c r="J35" i="3"/>
  <c r="AX96" i="1" s="1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J98" i="3"/>
  <c r="F114" i="3"/>
  <c r="E112" i="3"/>
  <c r="F89" i="3"/>
  <c r="E87" i="3"/>
  <c r="J24" i="3"/>
  <c r="E24" i="3"/>
  <c r="J117" i="3"/>
  <c r="J23" i="3"/>
  <c r="J21" i="3"/>
  <c r="E21" i="3"/>
  <c r="J116" i="3" s="1"/>
  <c r="J20" i="3"/>
  <c r="J18" i="3"/>
  <c r="E18" i="3"/>
  <c r="F117" i="3" s="1"/>
  <c r="J17" i="3"/>
  <c r="J15" i="3"/>
  <c r="E15" i="3"/>
  <c r="F91" i="3"/>
  <c r="J14" i="3"/>
  <c r="J12" i="3"/>
  <c r="J89" i="3" s="1"/>
  <c r="E7" i="3"/>
  <c r="E85" i="3"/>
  <c r="AY95" i="1"/>
  <c r="J37" i="2"/>
  <c r="J36" i="2"/>
  <c r="J35" i="2"/>
  <c r="AX95" i="1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8" i="2"/>
  <c r="BH608" i="2"/>
  <c r="BG608" i="2"/>
  <c r="BF608" i="2"/>
  <c r="T608" i="2"/>
  <c r="R608" i="2"/>
  <c r="P608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F111" i="2"/>
  <c r="E109" i="2"/>
  <c r="F89" i="2"/>
  <c r="E87" i="2"/>
  <c r="J24" i="2"/>
  <c r="E24" i="2"/>
  <c r="J92" i="2" s="1"/>
  <c r="J23" i="2"/>
  <c r="J21" i="2"/>
  <c r="E21" i="2"/>
  <c r="J113" i="2"/>
  <c r="J20" i="2"/>
  <c r="J18" i="2"/>
  <c r="E18" i="2"/>
  <c r="F114" i="2"/>
  <c r="J17" i="2"/>
  <c r="J15" i="2"/>
  <c r="E15" i="2"/>
  <c r="F113" i="2" s="1"/>
  <c r="J14" i="2"/>
  <c r="J12" i="2"/>
  <c r="J89" i="2"/>
  <c r="E7" i="2"/>
  <c r="E107" i="2" s="1"/>
  <c r="L90" i="1"/>
  <c r="AM90" i="1"/>
  <c r="AM89" i="1"/>
  <c r="L89" i="1"/>
  <c r="AM87" i="1"/>
  <c r="L87" i="1"/>
  <c r="L85" i="1"/>
  <c r="L84" i="1"/>
  <c r="J597" i="2"/>
  <c r="BK469" i="2"/>
  <c r="BK380" i="2"/>
  <c r="J319" i="2"/>
  <c r="BK167" i="2"/>
  <c r="J583" i="2"/>
  <c r="J534" i="2"/>
  <c r="J424" i="2"/>
  <c r="BK350" i="2"/>
  <c r="BK194" i="2"/>
  <c r="J125" i="2"/>
  <c r="BK520" i="2"/>
  <c r="BK375" i="2"/>
  <c r="J279" i="2"/>
  <c r="BK195" i="2"/>
  <c r="J147" i="2"/>
  <c r="BK411" i="2"/>
  <c r="J351" i="2"/>
  <c r="J250" i="2"/>
  <c r="BK132" i="2"/>
  <c r="J589" i="2"/>
  <c r="BK198" i="2"/>
  <c r="BK175" i="2"/>
  <c r="BK591" i="2"/>
  <c r="BK542" i="2"/>
  <c r="J502" i="2"/>
  <c r="BK456" i="2"/>
  <c r="BK391" i="2"/>
  <c r="BK307" i="2"/>
  <c r="J184" i="2"/>
  <c r="J149" i="2"/>
  <c r="BK635" i="2"/>
  <c r="J510" i="2"/>
  <c r="J418" i="2"/>
  <c r="J368" i="2"/>
  <c r="BK321" i="2"/>
  <c r="J224" i="2"/>
  <c r="J628" i="2"/>
  <c r="J512" i="2"/>
  <c r="J432" i="2"/>
  <c r="BK377" i="2"/>
  <c r="J275" i="2"/>
  <c r="J200" i="2"/>
  <c r="BK661" i="2"/>
  <c r="BK549" i="2"/>
  <c r="BK507" i="2"/>
  <c r="BK360" i="2"/>
  <c r="BK660" i="2"/>
  <c r="J546" i="2"/>
  <c r="J378" i="2"/>
  <c r="J233" i="2"/>
  <c r="J302" i="2"/>
  <c r="J668" i="2"/>
  <c r="J590" i="2"/>
  <c r="BK538" i="2"/>
  <c r="BK414" i="2"/>
  <c r="BK363" i="2"/>
  <c r="J308" i="2"/>
  <c r="BK239" i="2"/>
  <c r="J227" i="2"/>
  <c r="BK204" i="2"/>
  <c r="BK662" i="2"/>
  <c r="J530" i="2"/>
  <c r="J448" i="2"/>
  <c r="J414" i="2"/>
  <c r="BK373" i="2"/>
  <c r="BK286" i="2"/>
  <c r="BK176" i="2"/>
  <c r="J638" i="2"/>
  <c r="BK599" i="2"/>
  <c r="J509" i="2"/>
  <c r="BK410" i="2"/>
  <c r="BK333" i="2"/>
  <c r="BK305" i="2"/>
  <c r="BK222" i="2"/>
  <c r="BK149" i="2"/>
  <c r="J125" i="3"/>
  <c r="J126" i="3"/>
  <c r="J411" i="2"/>
  <c r="J287" i="2"/>
  <c r="BK624" i="2"/>
  <c r="BK576" i="2"/>
  <c r="BK399" i="2"/>
  <c r="BK349" i="2"/>
  <c r="BK155" i="2"/>
  <c r="BK123" i="2"/>
  <c r="J465" i="2"/>
  <c r="J380" i="2"/>
  <c r="J305" i="2"/>
  <c r="J191" i="2"/>
  <c r="J121" i="2"/>
  <c r="J541" i="2"/>
  <c r="J501" i="2"/>
  <c r="J472" i="2"/>
  <c r="BK447" i="2"/>
  <c r="J407" i="2"/>
  <c r="BK311" i="2"/>
  <c r="BK191" i="2"/>
  <c r="J670" i="2"/>
  <c r="J632" i="2"/>
  <c r="BK536" i="2"/>
  <c r="BK461" i="2"/>
  <c r="BK343" i="2"/>
  <c r="BK255" i="2"/>
  <c r="J180" i="2"/>
  <c r="BK561" i="2"/>
  <c r="J455" i="2"/>
  <c r="BK324" i="2"/>
  <c r="BK250" i="2"/>
  <c r="J478" i="2"/>
  <c r="J436" i="2"/>
  <c r="J359" i="2"/>
  <c r="J202" i="2"/>
  <c r="J671" i="2"/>
  <c r="J586" i="2"/>
  <c r="J456" i="2"/>
  <c r="BK353" i="2"/>
  <c r="BK240" i="2"/>
  <c r="J156" i="2"/>
  <c r="BK597" i="2"/>
  <c r="J600" i="2"/>
  <c r="BK468" i="2"/>
  <c r="BK263" i="2"/>
  <c r="J190" i="2"/>
  <c r="BK133" i="2"/>
  <c r="J679" i="2"/>
  <c r="BK673" i="2"/>
  <c r="BK644" i="2"/>
  <c r="J417" i="2"/>
  <c r="J377" i="2"/>
  <c r="BK302" i="2"/>
  <c r="J230" i="2"/>
  <c r="BK594" i="2"/>
  <c r="BK498" i="2"/>
  <c r="J427" i="2"/>
  <c r="J386" i="2"/>
  <c r="J187" i="2"/>
  <c r="BK650" i="2"/>
  <c r="BK596" i="2"/>
  <c r="J453" i="2"/>
  <c r="J348" i="2"/>
  <c r="BK303" i="2"/>
  <c r="BK223" i="2"/>
  <c r="J146" i="2"/>
  <c r="BK139" i="3"/>
  <c r="BK123" i="4"/>
  <c r="BK628" i="2"/>
  <c r="BK540" i="2"/>
  <c r="J461" i="2"/>
  <c r="BK326" i="2"/>
  <c r="J269" i="2"/>
  <c r="BK160" i="2"/>
  <c r="J568" i="2"/>
  <c r="J522" i="2"/>
  <c r="J477" i="2"/>
  <c r="J433" i="2"/>
  <c r="J360" i="2"/>
  <c r="BK238" i="2"/>
  <c r="J151" i="2"/>
  <c r="BK633" i="2"/>
  <c r="BK559" i="2"/>
  <c r="BK523" i="2"/>
  <c r="J561" i="2"/>
  <c r="J469" i="2"/>
  <c r="J364" i="2"/>
  <c r="BK638" i="2"/>
  <c r="J574" i="2"/>
  <c r="BK490" i="2"/>
  <c r="BK437" i="2"/>
  <c r="J401" i="2"/>
  <c r="J304" i="2"/>
  <c r="J209" i="2"/>
  <c r="J136" i="2"/>
  <c r="J676" i="2"/>
  <c r="J659" i="2"/>
  <c r="J608" i="2"/>
  <c r="J278" i="2"/>
  <c r="J542" i="2"/>
  <c r="J402" i="2"/>
  <c r="J258" i="2"/>
  <c r="BK158" i="2"/>
  <c r="J636" i="2"/>
  <c r="J390" i="2"/>
  <c r="J580" i="2"/>
  <c r="BK489" i="2"/>
  <c r="BK331" i="2"/>
  <c r="BK246" i="2"/>
  <c r="BK551" i="2"/>
  <c r="BK493" i="2"/>
  <c r="J460" i="2"/>
  <c r="J374" i="2"/>
  <c r="BK260" i="2"/>
  <c r="BK667" i="2"/>
  <c r="J618" i="2"/>
  <c r="J544" i="2"/>
  <c r="BK460" i="2"/>
  <c r="J345" i="2"/>
  <c r="J252" i="2"/>
  <c r="BK126" i="2"/>
  <c r="BK550" i="2"/>
  <c r="J339" i="2"/>
  <c r="BK298" i="2"/>
  <c r="BK211" i="2"/>
  <c r="J498" i="2"/>
  <c r="BK407" i="2"/>
  <c r="J335" i="2"/>
  <c r="BK273" i="2"/>
  <c r="BK181" i="2"/>
  <c r="J133" i="2"/>
  <c r="J655" i="2"/>
  <c r="J611" i="2"/>
  <c r="BK522" i="2"/>
  <c r="J449" i="2"/>
  <c r="BK383" i="2"/>
  <c r="J253" i="2"/>
  <c r="J176" i="2"/>
  <c r="J645" i="2"/>
  <c r="BK588" i="2"/>
  <c r="J492" i="2"/>
  <c r="BK472" i="2"/>
  <c r="BK425" i="2"/>
  <c r="BK392" i="2"/>
  <c r="BK336" i="2"/>
  <c r="J273" i="2"/>
  <c r="J241" i="2"/>
  <c r="BK183" i="2"/>
  <c r="BK136" i="2"/>
  <c r="J547" i="2"/>
  <c r="J508" i="2"/>
  <c r="BK420" i="2"/>
  <c r="J317" i="2"/>
  <c r="BK651" i="2"/>
  <c r="J564" i="2"/>
  <c r="J506" i="2"/>
  <c r="BK309" i="2"/>
  <c r="BK236" i="2"/>
  <c r="BK214" i="2"/>
  <c r="J682" i="2"/>
  <c r="BK677" i="2"/>
  <c r="J672" i="2"/>
  <c r="BK616" i="2"/>
  <c r="J324" i="2"/>
  <c r="J236" i="2"/>
  <c r="J134" i="2"/>
  <c r="J545" i="2"/>
  <c r="BK502" i="2"/>
  <c r="J362" i="2"/>
  <c r="BK315" i="2"/>
  <c r="J255" i="2"/>
  <c r="J664" i="2"/>
  <c r="BK611" i="2"/>
  <c r="J563" i="2"/>
  <c r="J482" i="2"/>
  <c r="J419" i="2"/>
  <c r="BK365" i="2"/>
  <c r="J314" i="2"/>
  <c r="J259" i="2"/>
  <c r="BK233" i="2"/>
  <c r="BK663" i="2"/>
  <c r="BK518" i="2"/>
  <c r="BK479" i="2"/>
  <c r="J428" i="2"/>
  <c r="J122" i="4"/>
  <c r="BK571" i="2"/>
  <c r="J468" i="2"/>
  <c r="BK400" i="2"/>
  <c r="BK317" i="2"/>
  <c r="J145" i="2"/>
  <c r="J616" i="2"/>
  <c r="J529" i="2"/>
  <c r="BK398" i="2"/>
  <c r="BK293" i="2"/>
  <c r="J143" i="2"/>
  <c r="BK521" i="2"/>
  <c r="BK394" i="2"/>
  <c r="J283" i="2"/>
  <c r="J165" i="2"/>
  <c r="BK620" i="2"/>
  <c r="J537" i="2"/>
  <c r="J486" i="2"/>
  <c r="BK459" i="2"/>
  <c r="J405" i="2"/>
  <c r="J333" i="2"/>
  <c r="BK164" i="2"/>
  <c r="J644" i="2"/>
  <c r="J599" i="2"/>
  <c r="BK525" i="2"/>
  <c r="J400" i="2"/>
  <c r="J349" i="2"/>
  <c r="J264" i="2"/>
  <c r="BK184" i="2"/>
  <c r="J594" i="2"/>
  <c r="BK529" i="2"/>
  <c r="J370" i="2"/>
  <c r="J229" i="2"/>
  <c r="BK492" i="2"/>
  <c r="BK386" i="2"/>
  <c r="J358" i="2"/>
  <c r="J231" i="2"/>
  <c r="J150" i="2"/>
  <c r="BK637" i="2"/>
  <c r="BK467" i="2"/>
  <c r="J412" i="2"/>
  <c r="BK366" i="2"/>
  <c r="J310" i="2"/>
  <c r="J205" i="2"/>
  <c r="BK646" i="2"/>
  <c r="BK567" i="2"/>
  <c r="J476" i="2"/>
  <c r="BK406" i="2"/>
  <c r="J365" i="2"/>
  <c r="BK330" i="2"/>
  <c r="J246" i="2"/>
  <c r="BK187" i="2"/>
  <c r="BK613" i="2"/>
  <c r="BK499" i="2"/>
  <c r="BK300" i="2"/>
  <c r="J172" i="2"/>
  <c r="J582" i="2"/>
  <c r="BK541" i="2"/>
  <c r="J410" i="2"/>
  <c r="J292" i="2"/>
  <c r="BK245" i="2"/>
  <c r="BK648" i="2"/>
  <c r="BK583" i="2"/>
  <c r="J444" i="2"/>
  <c r="J398" i="2"/>
  <c r="J336" i="2"/>
  <c r="BK244" i="2"/>
  <c r="J171" i="2"/>
  <c r="BK519" i="2"/>
  <c r="J441" i="2"/>
  <c r="BK371" i="2"/>
  <c r="BK188" i="2"/>
  <c r="J680" i="2"/>
  <c r="BK603" i="2"/>
  <c r="J470" i="2"/>
  <c r="BK385" i="2"/>
  <c r="J311" i="2"/>
  <c r="BK179" i="2"/>
  <c r="J139" i="3"/>
  <c r="BK121" i="4"/>
  <c r="BK629" i="2"/>
  <c r="J499" i="2"/>
  <c r="BK368" i="2"/>
  <c r="J285" i="2"/>
  <c r="BK622" i="2"/>
  <c r="BK535" i="2"/>
  <c r="J395" i="2"/>
  <c r="BK207" i="2"/>
  <c r="J131" i="2"/>
  <c r="J558" i="2"/>
  <c r="BK427" i="2"/>
  <c r="J274" i="2"/>
  <c r="J182" i="2"/>
  <c r="BK608" i="2"/>
  <c r="J505" i="2"/>
  <c r="BK463" i="2"/>
  <c r="BK441" i="2"/>
  <c r="BK372" i="2"/>
  <c r="J263" i="2"/>
  <c r="BK171" i="2"/>
  <c r="BK639" i="2"/>
  <c r="J575" i="2"/>
  <c r="BK524" i="2"/>
  <c r="BK390" i="2"/>
  <c r="BK299" i="2"/>
  <c r="J189" i="2"/>
  <c r="BK626" i="2"/>
  <c r="BK557" i="2"/>
  <c r="BK476" i="2"/>
  <c r="J343" i="2"/>
  <c r="BK282" i="2"/>
  <c r="BK208" i="2"/>
  <c r="BK178" i="2"/>
  <c r="BK128" i="2"/>
  <c r="J551" i="2"/>
  <c r="BK508" i="2"/>
  <c r="BK465" i="2"/>
  <c r="J387" i="2"/>
  <c r="BK593" i="2"/>
  <c r="J474" i="2"/>
  <c r="BK405" i="2"/>
  <c r="J375" i="2"/>
  <c r="BK277" i="2"/>
  <c r="J217" i="2"/>
  <c r="J175" i="2"/>
  <c r="J120" i="2"/>
  <c r="BK586" i="2"/>
  <c r="BK513" i="2"/>
  <c r="BK419" i="2"/>
  <c r="J342" i="2"/>
  <c r="BK640" i="2"/>
  <c r="J524" i="2"/>
  <c r="J293" i="2"/>
  <c r="J169" i="2"/>
  <c r="BK130" i="2"/>
  <c r="J677" i="2"/>
  <c r="BK674" i="2"/>
  <c r="J495" i="2"/>
  <c r="BK267" i="2"/>
  <c r="BK125" i="2"/>
  <c r="J297" i="2"/>
  <c r="BK235" i="2"/>
  <c r="BK206" i="2"/>
  <c r="BK647" i="2"/>
  <c r="BK501" i="2"/>
  <c r="BK432" i="2"/>
  <c r="BK387" i="2"/>
  <c r="BK287" i="2"/>
  <c r="BK189" i="2"/>
  <c r="BK134" i="2"/>
  <c r="J635" i="2"/>
  <c r="J578" i="2"/>
  <c r="BK452" i="2"/>
  <c r="BK347" i="2"/>
  <c r="J312" i="2"/>
  <c r="J228" i="2"/>
  <c r="BK172" i="2"/>
  <c r="J132" i="2"/>
  <c r="BK135" i="3"/>
  <c r="BK125" i="4"/>
  <c r="BK568" i="2"/>
  <c r="J434" i="2"/>
  <c r="J321" i="2"/>
  <c r="BK621" i="2"/>
  <c r="J538" i="2"/>
  <c r="J503" i="2"/>
  <c r="J473" i="2"/>
  <c r="BK448" i="2"/>
  <c r="BK423" i="2"/>
  <c r="J363" i="2"/>
  <c r="J262" i="2"/>
  <c r="J660" i="2"/>
  <c r="J576" i="2"/>
  <c r="J535" i="2"/>
  <c r="BK505" i="2"/>
  <c r="J357" i="2"/>
  <c r="BK259" i="2"/>
  <c r="BK139" i="2"/>
  <c r="J573" i="2"/>
  <c r="BK526" i="2"/>
  <c r="BK428" i="2"/>
  <c r="J306" i="2"/>
  <c r="BK247" i="2"/>
  <c r="BK197" i="2"/>
  <c r="BK168" i="2"/>
  <c r="J555" i="2"/>
  <c r="BK510" i="2"/>
  <c r="J452" i="2"/>
  <c r="BK369" i="2"/>
  <c r="BK265" i="2"/>
  <c r="AS94" i="1"/>
  <c r="BK457" i="2"/>
  <c r="BK396" i="2"/>
  <c r="J338" i="2"/>
  <c r="BK294" i="2"/>
  <c r="J204" i="2"/>
  <c r="BK135" i="2"/>
  <c r="BK589" i="2"/>
  <c r="BK487" i="2"/>
  <c r="J404" i="2"/>
  <c r="J350" i="2"/>
  <c r="BK322" i="2"/>
  <c r="J211" i="2"/>
  <c r="J160" i="2"/>
  <c r="J648" i="2"/>
  <c r="BK533" i="2"/>
  <c r="J484" i="2"/>
  <c r="BK668" i="2"/>
  <c r="J565" i="2"/>
  <c r="BK327" i="2"/>
  <c r="J225" i="2"/>
  <c r="J140" i="2"/>
  <c r="BK679" i="2"/>
  <c r="BK669" i="2"/>
  <c r="J445" i="2"/>
  <c r="J242" i="2"/>
  <c r="J566" i="2"/>
  <c r="J513" i="2"/>
  <c r="J340" i="2"/>
  <c r="J256" i="2"/>
  <c r="BK477" i="2"/>
  <c r="BK421" i="2"/>
  <c r="J127" i="4"/>
  <c r="J581" i="2"/>
  <c r="BK534" i="2"/>
  <c r="BK466" i="2"/>
  <c r="BK401" i="2"/>
  <c r="J326" i="2"/>
  <c r="J267" i="2"/>
  <c r="BK143" i="2"/>
  <c r="BK580" i="2"/>
  <c r="BK570" i="2"/>
  <c r="J459" i="2"/>
  <c r="BK381" i="2"/>
  <c r="BK262" i="2"/>
  <c r="J154" i="2"/>
  <c r="J126" i="2"/>
  <c r="J591" i="2"/>
  <c r="BK445" i="2"/>
  <c r="J397" i="2"/>
  <c r="BK314" i="2"/>
  <c r="J197" i="2"/>
  <c r="BK153" i="2"/>
  <c r="BK631" i="2"/>
  <c r="BK455" i="2"/>
  <c r="BK329" i="2"/>
  <c r="BK310" i="2"/>
  <c r="J247" i="2"/>
  <c r="BK186" i="2"/>
  <c r="BK122" i="2"/>
  <c r="J562" i="2"/>
  <c r="BK474" i="2"/>
  <c r="BK342" i="2"/>
  <c r="J303" i="2"/>
  <c r="J235" i="2"/>
  <c r="J195" i="2"/>
  <c r="BK131" i="2"/>
  <c r="BK566" i="2"/>
  <c r="J540" i="2"/>
  <c r="BK484" i="2"/>
  <c r="BK446" i="2"/>
  <c r="J371" i="2"/>
  <c r="BK308" i="2"/>
  <c r="J179" i="2"/>
  <c r="BK672" i="2"/>
  <c r="J642" i="2"/>
  <c r="BK480" i="2"/>
  <c r="BK413" i="2"/>
  <c r="J354" i="2"/>
  <c r="J289" i="2"/>
  <c r="BK216" i="2"/>
  <c r="BK642" i="2"/>
  <c r="BK572" i="2"/>
  <c r="BK473" i="2"/>
  <c r="J420" i="2"/>
  <c r="J379" i="2"/>
  <c r="BK274" i="2"/>
  <c r="J216" i="2"/>
  <c r="J158" i="2"/>
  <c r="J653" i="2"/>
  <c r="BK655" i="2"/>
  <c r="BK408" i="2"/>
  <c r="J282" i="2"/>
  <c r="J167" i="2"/>
  <c r="BK578" i="2"/>
  <c r="BK512" i="2"/>
  <c r="J361" i="2"/>
  <c r="BK290" i="2"/>
  <c r="BK152" i="2"/>
  <c r="J639" i="2"/>
  <c r="J559" i="2"/>
  <c r="BK450" i="2"/>
  <c r="J615" i="2"/>
  <c r="J532" i="2"/>
  <c r="J385" i="2"/>
  <c r="J254" i="2"/>
  <c r="BK156" i="2"/>
  <c r="J128" i="2"/>
  <c r="J569" i="2"/>
  <c r="J439" i="2"/>
  <c r="J372" i="2"/>
  <c r="J248" i="2"/>
  <c r="J164" i="2"/>
  <c r="BK582" i="2"/>
  <c r="J514" i="2"/>
  <c r="BK478" i="2"/>
  <c r="BK454" i="2"/>
  <c r="J265" i="2"/>
  <c r="J181" i="2"/>
  <c r="J609" i="2"/>
  <c r="BK555" i="2"/>
  <c r="J527" i="2"/>
  <c r="BK424" i="2"/>
  <c r="BK362" i="2"/>
  <c r="BK316" i="2"/>
  <c r="J629" i="2"/>
  <c r="J475" i="2"/>
  <c r="BK444" i="2"/>
  <c r="BK367" i="2"/>
  <c r="J281" i="2"/>
  <c r="BK224" i="2"/>
  <c r="BK154" i="2"/>
  <c r="BK657" i="2"/>
  <c r="BK632" i="2"/>
  <c r="J570" i="2"/>
  <c r="J408" i="2"/>
  <c r="J325" i="2"/>
  <c r="BK285" i="2"/>
  <c r="J219" i="2"/>
  <c r="BK138" i="2"/>
  <c r="J598" i="2"/>
  <c r="J507" i="2"/>
  <c r="BK442" i="2"/>
  <c r="J403" i="2"/>
  <c r="BK376" i="2"/>
  <c r="BK335" i="2"/>
  <c r="BK276" i="2"/>
  <c r="J244" i="2"/>
  <c r="J186" i="2"/>
  <c r="J122" i="2"/>
  <c r="J626" i="2"/>
  <c r="BK532" i="2"/>
  <c r="BK506" i="2"/>
  <c r="BK357" i="2"/>
  <c r="BK340" i="2"/>
  <c r="BK659" i="2"/>
  <c r="J627" i="2"/>
  <c r="J518" i="2"/>
  <c r="J415" i="2"/>
  <c r="BK269" i="2"/>
  <c r="J226" i="2"/>
  <c r="BK145" i="2"/>
  <c r="BK681" i="2"/>
  <c r="J678" i="2"/>
  <c r="J674" i="2"/>
  <c r="J654" i="2"/>
  <c r="BK494" i="2"/>
  <c r="J346" i="2"/>
  <c r="BK275" i="2"/>
  <c r="J177" i="2"/>
  <c r="J595" i="2"/>
  <c r="BK544" i="2"/>
  <c r="J516" i="2"/>
  <c r="BK389" i="2"/>
  <c r="BK338" i="2"/>
  <c r="BK283" i="2"/>
  <c r="BK241" i="2"/>
  <c r="BK649" i="2"/>
  <c r="BK598" i="2"/>
  <c r="BK552" i="2"/>
  <c r="J488" i="2"/>
  <c r="BK443" i="2"/>
  <c r="J413" i="2"/>
  <c r="J367" i="2"/>
  <c r="BK361" i="2"/>
  <c r="BK313" i="2"/>
  <c r="BK256" i="2"/>
  <c r="BK229" i="2"/>
  <c r="J207" i="2"/>
  <c r="BK579" i="2"/>
  <c r="BK516" i="2"/>
  <c r="BK495" i="2"/>
  <c r="J422" i="2"/>
  <c r="J296" i="2"/>
  <c r="BK219" i="2"/>
  <c r="J183" i="2"/>
  <c r="J667" i="2"/>
  <c r="J649" i="2"/>
  <c r="J624" i="2"/>
  <c r="J552" i="2"/>
  <c r="J464" i="2"/>
  <c r="J450" i="2"/>
  <c r="J369" i="2"/>
  <c r="J318" i="2"/>
  <c r="BK306" i="2"/>
  <c r="BK258" i="2"/>
  <c r="BK217" i="2"/>
  <c r="BK140" i="2"/>
  <c r="BK126" i="3"/>
  <c r="BK137" i="3"/>
  <c r="BK128" i="4"/>
  <c r="BK547" i="2"/>
  <c r="BK503" i="2"/>
  <c r="BK453" i="2"/>
  <c r="J328" i="2"/>
  <c r="BK213" i="2"/>
  <c r="J621" i="2"/>
  <c r="J539" i="2"/>
  <c r="J494" i="2"/>
  <c r="J457" i="2"/>
  <c r="BK412" i="2"/>
  <c r="J347" i="2"/>
  <c r="J194" i="2"/>
  <c r="J148" i="2"/>
  <c r="J630" i="2"/>
  <c r="BK537" i="2"/>
  <c r="BK462" i="2"/>
  <c r="J334" i="2"/>
  <c r="J280" i="2"/>
  <c r="BK200" i="2"/>
  <c r="J178" i="2"/>
  <c r="J588" i="2"/>
  <c r="BK500" i="2"/>
  <c r="BK346" i="2"/>
  <c r="BK304" i="2"/>
  <c r="BK237" i="2"/>
  <c r="BK483" i="2"/>
  <c r="J388" i="2"/>
  <c r="J294" i="2"/>
  <c r="BK209" i="2"/>
  <c r="BK151" i="2"/>
  <c r="BK654" i="2"/>
  <c r="J606" i="2"/>
  <c r="J463" i="2"/>
  <c r="BK409" i="2"/>
  <c r="BK345" i="2"/>
  <c r="BK225" i="2"/>
  <c r="J139" i="2"/>
  <c r="BK627" i="2"/>
  <c r="BK434" i="2"/>
  <c r="BK393" i="2"/>
  <c r="BK337" i="2"/>
  <c r="J266" i="2"/>
  <c r="J199" i="2"/>
  <c r="J152" i="2"/>
  <c r="J633" i="2"/>
  <c r="BK548" i="2"/>
  <c r="BK451" i="2"/>
  <c r="BK341" i="2"/>
  <c r="J641" i="2"/>
  <c r="BK530" i="2"/>
  <c r="J353" i="2"/>
  <c r="BK231" i="2"/>
  <c r="J155" i="2"/>
  <c r="J681" i="2"/>
  <c r="BK671" i="2"/>
  <c r="BK615" i="2"/>
  <c r="J366" i="2"/>
  <c r="BK215" i="2"/>
  <c r="J652" i="2"/>
  <c r="J523" i="2"/>
  <c r="BK358" i="2"/>
  <c r="BK253" i="2"/>
  <c r="J651" i="2"/>
  <c r="J489" i="2"/>
  <c r="J421" i="2"/>
  <c r="J381" i="2"/>
  <c r="BK339" i="2"/>
  <c r="BK291" i="2"/>
  <c r="J238" i="2"/>
  <c r="J215" i="2"/>
  <c r="J168" i="2"/>
  <c r="BK565" i="2"/>
  <c r="BK497" i="2"/>
  <c r="BK127" i="4"/>
  <c r="J549" i="2"/>
  <c r="J500" i="2"/>
  <c r="J443" i="2"/>
  <c r="J382" i="2"/>
  <c r="BK318" i="2"/>
  <c r="BK218" i="2"/>
  <c r="BK120" i="2"/>
  <c r="BK575" i="2"/>
  <c r="J480" i="2"/>
  <c r="J392" i="2"/>
  <c r="BK297" i="2"/>
  <c r="BK202" i="2"/>
  <c r="J135" i="2"/>
  <c r="J612" i="2"/>
  <c r="J466" i="2"/>
  <c r="BK395" i="2"/>
  <c r="BK296" i="2"/>
  <c r="J271" i="2"/>
  <c r="BK177" i="2"/>
  <c r="BK146" i="2"/>
  <c r="BK581" i="2"/>
  <c r="BK359" i="2"/>
  <c r="J315" i="2"/>
  <c r="BK242" i="2"/>
  <c r="BK182" i="2"/>
  <c r="BK607" i="2"/>
  <c r="BK563" i="2"/>
  <c r="BK491" i="2"/>
  <c r="J423" i="2"/>
  <c r="BK319" i="2"/>
  <c r="J295" i="2"/>
  <c r="BK228" i="2"/>
  <c r="J490" i="2"/>
  <c r="BK418" i="2"/>
  <c r="J272" i="2"/>
  <c r="BK174" i="2"/>
  <c r="J673" i="2"/>
  <c r="J622" i="2"/>
  <c r="J521" i="2"/>
  <c r="J384" i="2"/>
  <c r="J337" i="2"/>
  <c r="BK254" i="2"/>
  <c r="BK193" i="2"/>
  <c r="J643" i="2"/>
  <c r="J596" i="2"/>
  <c r="BK488" i="2"/>
  <c r="BK470" i="2"/>
  <c r="BK397" i="2"/>
  <c r="BK356" i="2"/>
  <c r="BK325" i="2"/>
  <c r="J245" i="2"/>
  <c r="J188" i="2"/>
  <c r="BK665" i="2"/>
  <c r="BK562" i="2"/>
  <c r="BK527" i="2"/>
  <c r="BK403" i="2"/>
  <c r="J665" i="2"/>
  <c r="BK574" i="2"/>
  <c r="J519" i="2"/>
  <c r="J391" i="2"/>
  <c r="J260" i="2"/>
  <c r="J159" i="2"/>
  <c r="BK676" i="2"/>
  <c r="BK666" i="2"/>
  <c r="J613" i="2"/>
  <c r="BK351" i="2"/>
  <c r="J240" i="2"/>
  <c r="BK664" i="2"/>
  <c r="BK543" i="2"/>
  <c r="BK430" i="2"/>
  <c r="BK355" i="2"/>
  <c r="J291" i="2"/>
  <c r="BK252" i="2"/>
  <c r="BK573" i="2"/>
  <c r="BK539" i="2"/>
  <c r="BK426" i="2"/>
  <c r="BK382" i="2"/>
  <c r="J356" i="2"/>
  <c r="J286" i="2"/>
  <c r="BK221" i="2"/>
  <c r="J198" i="2"/>
  <c r="BK595" i="2"/>
  <c r="BK504" i="2"/>
  <c r="BK439" i="2"/>
  <c r="J389" i="2"/>
  <c r="BK295" i="2"/>
  <c r="J193" i="2"/>
  <c r="BK147" i="2"/>
  <c r="J640" i="2"/>
  <c r="BK553" i="2"/>
  <c r="J446" i="2"/>
  <c r="J341" i="2"/>
  <c r="BK271" i="2"/>
  <c r="J212" i="2"/>
  <c r="J135" i="3"/>
  <c r="BK127" i="3"/>
  <c r="BK125" i="3"/>
  <c r="J123" i="4"/>
  <c r="J620" i="2"/>
  <c r="BK545" i="2"/>
  <c r="J467" i="2"/>
  <c r="BK379" i="2"/>
  <c r="J316" i="2"/>
  <c r="J214" i="2"/>
  <c r="BK118" i="2"/>
  <c r="J579" i="2"/>
  <c r="J517" i="2"/>
  <c r="BK417" i="2"/>
  <c r="BK374" i="2"/>
  <c r="BK226" i="2"/>
  <c r="J192" i="2"/>
  <c r="J130" i="2"/>
  <c r="BK618" i="2"/>
  <c r="J487" i="2"/>
  <c r="J416" i="2"/>
  <c r="J309" i="2"/>
  <c r="BK205" i="2"/>
  <c r="BK159" i="2"/>
  <c r="J118" i="2"/>
  <c r="J548" i="2"/>
  <c r="J504" i="2"/>
  <c r="BK482" i="2"/>
  <c r="J462" i="2"/>
  <c r="J430" i="2"/>
  <c r="J373" i="2"/>
  <c r="J329" i="2"/>
  <c r="BK227" i="2"/>
  <c r="BK169" i="2"/>
  <c r="J646" i="2"/>
  <c r="J607" i="2"/>
  <c r="J557" i="2"/>
  <c r="J528" i="2"/>
  <c r="J454" i="2"/>
  <c r="J394" i="2"/>
  <c r="BK328" i="2"/>
  <c r="J307" i="2"/>
  <c r="J210" i="2"/>
  <c r="BK141" i="2"/>
  <c r="BK612" i="2"/>
  <c r="BK569" i="2"/>
  <c r="BK528" i="2"/>
  <c r="BK475" i="2"/>
  <c r="J352" i="2"/>
  <c r="BK278" i="2"/>
  <c r="J536" i="2"/>
  <c r="J396" i="2"/>
  <c r="BK354" i="2"/>
  <c r="BK266" i="2"/>
  <c r="J550" i="2"/>
  <c r="J647" i="2"/>
  <c r="BK531" i="2"/>
  <c r="J496" i="2"/>
  <c r="J276" i="2"/>
  <c r="BK210" i="2"/>
  <c r="J123" i="2"/>
  <c r="BK680" i="2"/>
  <c r="BK675" i="2"/>
  <c r="J637" i="2"/>
  <c r="BK606" i="2"/>
  <c r="J376" i="2"/>
  <c r="BK165" i="2"/>
  <c r="J571" i="2"/>
  <c r="J409" i="2"/>
  <c r="BK289" i="2"/>
  <c r="J669" i="2"/>
  <c r="BK645" i="2"/>
  <c r="J572" i="2"/>
  <c r="J483" i="2"/>
  <c r="J425" i="2"/>
  <c r="BK378" i="2"/>
  <c r="J330" i="2"/>
  <c r="BK280" i="2"/>
  <c r="J223" i="2"/>
  <c r="BK190" i="2"/>
  <c r="BK584" i="2"/>
  <c r="BK496" i="2"/>
  <c r="BK436" i="2"/>
  <c r="J393" i="2"/>
  <c r="BK312" i="2"/>
  <c r="BK248" i="2"/>
  <c r="BK148" i="2"/>
  <c r="BK641" i="2"/>
  <c r="BK600" i="2"/>
  <c r="J526" i="2"/>
  <c r="BK422" i="2"/>
  <c r="BK334" i="2"/>
  <c r="J300" i="2"/>
  <c r="J218" i="2"/>
  <c r="J141" i="2"/>
  <c r="J137" i="3"/>
  <c r="BK122" i="4"/>
  <c r="J121" i="4"/>
  <c r="BK636" i="2"/>
  <c r="BK546" i="2"/>
  <c r="BK486" i="2"/>
  <c r="BK402" i="2"/>
  <c r="J322" i="2"/>
  <c r="J208" i="2"/>
  <c r="J567" i="2"/>
  <c r="BK509" i="2"/>
  <c r="J479" i="2"/>
  <c r="BK449" i="2"/>
  <c r="BK404" i="2"/>
  <c r="BK264" i="2"/>
  <c r="BK180" i="2"/>
  <c r="J657" i="2"/>
  <c r="J331" i="2"/>
  <c r="BK199" i="2"/>
  <c r="BK121" i="2"/>
  <c r="J553" i="2"/>
  <c r="J525" i="2"/>
  <c r="J491" i="2"/>
  <c r="BK464" i="2"/>
  <c r="BK415" i="2"/>
  <c r="BK370" i="2"/>
  <c r="J290" i="2"/>
  <c r="BK230" i="2"/>
  <c r="BK162" i="2"/>
  <c r="BK670" i="2"/>
  <c r="BK653" i="2"/>
  <c r="J584" i="2"/>
  <c r="J497" i="2"/>
  <c r="J447" i="2"/>
  <c r="BK348" i="2"/>
  <c r="J298" i="2"/>
  <c r="J239" i="2"/>
  <c r="J650" i="2"/>
  <c r="BK564" i="2"/>
  <c r="J531" i="2"/>
  <c r="J437" i="2"/>
  <c r="J355" i="2"/>
  <c r="BK652" i="2"/>
  <c r="J631" i="2"/>
  <c r="J543" i="2"/>
  <c r="BK517" i="2"/>
  <c r="BK384" i="2"/>
  <c r="J277" i="2"/>
  <c r="BK212" i="2"/>
  <c r="J138" i="2"/>
  <c r="BK682" i="2"/>
  <c r="BK678" i="2"/>
  <c r="J675" i="2"/>
  <c r="J661" i="2"/>
  <c r="BK609" i="2"/>
  <c r="J406" i="2"/>
  <c r="BK281" i="2"/>
  <c r="J174" i="2"/>
  <c r="J666" i="2"/>
  <c r="J520" i="2"/>
  <c r="J426" i="2"/>
  <c r="BK352" i="2"/>
  <c r="BK279" i="2"/>
  <c r="J206" i="2"/>
  <c r="J663" i="2"/>
  <c r="J603" i="2"/>
  <c r="BK558" i="2"/>
  <c r="BK514" i="2"/>
  <c r="J442" i="2"/>
  <c r="J399" i="2"/>
  <c r="BK364" i="2"/>
  <c r="J327" i="2"/>
  <c r="BK272" i="2"/>
  <c r="J237" i="2"/>
  <c r="J222" i="2"/>
  <c r="J213" i="2"/>
  <c r="BK150" i="2"/>
  <c r="J593" i="2"/>
  <c r="J493" i="2"/>
  <c r="BK433" i="2"/>
  <c r="BK416" i="2"/>
  <c r="BK388" i="2"/>
  <c r="BK292" i="2"/>
  <c r="BK192" i="2"/>
  <c r="J153" i="2"/>
  <c r="J662" i="2"/>
  <c r="BK643" i="2"/>
  <c r="BK630" i="2"/>
  <c r="BK590" i="2"/>
  <c r="J533" i="2"/>
  <c r="J451" i="2"/>
  <c r="J383" i="2"/>
  <c r="J313" i="2"/>
  <c r="J299" i="2"/>
  <c r="J221" i="2"/>
  <c r="J162" i="2"/>
  <c r="J131" i="3"/>
  <c r="BK131" i="3"/>
  <c r="J127" i="3"/>
  <c r="J125" i="4"/>
  <c r="J128" i="4"/>
  <c r="T429" i="2" l="1"/>
  <c r="T117" i="2"/>
  <c r="BK124" i="3"/>
  <c r="J124" i="3" s="1"/>
  <c r="J100" i="3" s="1"/>
  <c r="BK429" i="2"/>
  <c r="J429" i="2" s="1"/>
  <c r="J97" i="2" s="1"/>
  <c r="T124" i="3"/>
  <c r="T123" i="3"/>
  <c r="T120" i="3"/>
  <c r="R429" i="2"/>
  <c r="R117" i="2"/>
  <c r="R124" i="3"/>
  <c r="R123" i="3"/>
  <c r="R120" i="3" s="1"/>
  <c r="P124" i="3"/>
  <c r="P123" i="3"/>
  <c r="P120" i="3" s="1"/>
  <c r="AU96" i="1" s="1"/>
  <c r="P429" i="2"/>
  <c r="P117" i="2"/>
  <c r="AU95" i="1" s="1"/>
  <c r="R126" i="4"/>
  <c r="R124" i="4" s="1"/>
  <c r="R120" i="4" s="1"/>
  <c r="R119" i="4" s="1"/>
  <c r="BK126" i="4"/>
  <c r="BK124" i="4" s="1"/>
  <c r="J126" i="4"/>
  <c r="J99" i="4"/>
  <c r="P126" i="4"/>
  <c r="P124" i="4" s="1"/>
  <c r="P120" i="4" s="1"/>
  <c r="P119" i="4" s="1"/>
  <c r="AU97" i="1" s="1"/>
  <c r="T126" i="4"/>
  <c r="T124" i="4"/>
  <c r="T120" i="4"/>
  <c r="T119" i="4" s="1"/>
  <c r="BK117" i="2"/>
  <c r="J117" i="2" s="1"/>
  <c r="J92" i="4"/>
  <c r="J115" i="4"/>
  <c r="J89" i="4"/>
  <c r="F116" i="4"/>
  <c r="E85" i="4"/>
  <c r="F91" i="4"/>
  <c r="BE123" i="4"/>
  <c r="BE125" i="4"/>
  <c r="BE127" i="4"/>
  <c r="BE128" i="4"/>
  <c r="BE121" i="4"/>
  <c r="BE122" i="4"/>
  <c r="J92" i="3"/>
  <c r="J114" i="3"/>
  <c r="F92" i="3"/>
  <c r="BE127" i="3"/>
  <c r="BE137" i="3"/>
  <c r="J91" i="3"/>
  <c r="E110" i="3"/>
  <c r="F116" i="3"/>
  <c r="BE125" i="3"/>
  <c r="BE126" i="3"/>
  <c r="BE131" i="3"/>
  <c r="BE135" i="3"/>
  <c r="BE139" i="3"/>
  <c r="J91" i="2"/>
  <c r="BE167" i="2"/>
  <c r="BE175" i="2"/>
  <c r="BE176" i="2"/>
  <c r="BE180" i="2"/>
  <c r="BE197" i="2"/>
  <c r="BE226" i="2"/>
  <c r="BE229" i="2"/>
  <c r="BE236" i="2"/>
  <c r="BE272" i="2"/>
  <c r="BE293" i="2"/>
  <c r="BE316" i="2"/>
  <c r="BE319" i="2"/>
  <c r="BE330" i="2"/>
  <c r="BE335" i="2"/>
  <c r="BE345" i="2"/>
  <c r="BE352" i="2"/>
  <c r="BE366" i="2"/>
  <c r="BE390" i="2"/>
  <c r="BE426" i="2"/>
  <c r="BE524" i="2"/>
  <c r="BE527" i="2"/>
  <c r="BE579" i="2"/>
  <c r="BE583" i="2"/>
  <c r="BE591" i="2"/>
  <c r="BE639" i="2"/>
  <c r="BE644" i="2"/>
  <c r="BE138" i="2"/>
  <c r="BE141" i="2"/>
  <c r="BE150" i="2"/>
  <c r="BE177" i="2"/>
  <c r="BE183" i="2"/>
  <c r="BE184" i="2"/>
  <c r="BE221" i="2"/>
  <c r="BE245" i="2"/>
  <c r="BE266" i="2"/>
  <c r="BE299" i="2"/>
  <c r="BE327" i="2"/>
  <c r="BE338" i="2"/>
  <c r="BE382" i="2"/>
  <c r="BE384" i="2"/>
  <c r="BE398" i="2"/>
  <c r="BE434" i="2"/>
  <c r="BE442" i="2"/>
  <c r="BE473" i="2"/>
  <c r="BE510" i="2"/>
  <c r="BE600" i="2"/>
  <c r="BE626" i="2"/>
  <c r="BE629" i="2"/>
  <c r="BE649" i="2"/>
  <c r="BE653" i="2"/>
  <c r="BE657" i="2"/>
  <c r="BE664" i="2"/>
  <c r="BE666" i="2"/>
  <c r="BE681" i="2"/>
  <c r="BE125" i="2"/>
  <c r="BE128" i="2"/>
  <c r="BE145" i="2"/>
  <c r="BE153" i="2"/>
  <c r="BE158" i="2"/>
  <c r="BE174" i="2"/>
  <c r="BE181" i="2"/>
  <c r="BE193" i="2"/>
  <c r="BE194" i="2"/>
  <c r="BE195" i="2"/>
  <c r="BE199" i="2"/>
  <c r="BE211" i="2"/>
  <c r="BE212" i="2"/>
  <c r="BE253" i="2"/>
  <c r="BE265" i="2"/>
  <c r="BE287" i="2"/>
  <c r="BE289" i="2"/>
  <c r="BE304" i="2"/>
  <c r="BE306" i="2"/>
  <c r="BE334" i="2"/>
  <c r="BE346" i="2"/>
  <c r="BE347" i="2"/>
  <c r="BE351" i="2"/>
  <c r="BE353" i="2"/>
  <c r="BE368" i="2"/>
  <c r="BE410" i="2"/>
  <c r="BE415" i="2"/>
  <c r="BE430" i="2"/>
  <c r="BE437" i="2"/>
  <c r="BE457" i="2"/>
  <c r="BE459" i="2"/>
  <c r="BE460" i="2"/>
  <c r="BE462" i="2"/>
  <c r="BE464" i="2"/>
  <c r="BE495" i="2"/>
  <c r="BE516" i="2"/>
  <c r="BE536" i="2"/>
  <c r="BE540" i="2"/>
  <c r="BE543" i="2"/>
  <c r="BE545" i="2"/>
  <c r="BE553" i="2"/>
  <c r="BE557" i="2"/>
  <c r="BE567" i="2"/>
  <c r="BE574" i="2"/>
  <c r="BE632" i="2"/>
  <c r="BE643" i="2"/>
  <c r="BE661" i="2"/>
  <c r="BE135" i="2"/>
  <c r="BE147" i="2"/>
  <c r="BE148" i="2"/>
  <c r="BE154" i="2"/>
  <c r="BE200" i="2"/>
  <c r="BE204" i="2"/>
  <c r="BE207" i="2"/>
  <c r="BE222" i="2"/>
  <c r="BE235" i="2"/>
  <c r="BE238" i="2"/>
  <c r="BE242" i="2"/>
  <c r="BE276" i="2"/>
  <c r="BE280" i="2"/>
  <c r="BE295" i="2"/>
  <c r="BE313" i="2"/>
  <c r="BE364" i="2"/>
  <c r="BE375" i="2"/>
  <c r="BE393" i="2"/>
  <c r="BE400" i="2"/>
  <c r="BE408" i="2"/>
  <c r="BE419" i="2"/>
  <c r="BE428" i="2"/>
  <c r="BE436" i="2"/>
  <c r="BE441" i="2"/>
  <c r="BE490" i="2"/>
  <c r="BE506" i="2"/>
  <c r="BE517" i="2"/>
  <c r="BE532" i="2"/>
  <c r="BE533" i="2"/>
  <c r="BE584" i="2"/>
  <c r="BE593" i="2"/>
  <c r="BE631" i="2"/>
  <c r="BE633" i="2"/>
  <c r="BE659" i="2"/>
  <c r="E85" i="2"/>
  <c r="J111" i="2"/>
  <c r="BE118" i="2"/>
  <c r="BE121" i="2"/>
  <c r="BE136" i="2"/>
  <c r="BE217" i="2"/>
  <c r="BE218" i="2"/>
  <c r="BE237" i="2"/>
  <c r="BE247" i="2"/>
  <c r="BE283" i="2"/>
  <c r="BE302" i="2"/>
  <c r="BE349" i="2"/>
  <c r="BE378" i="2"/>
  <c r="BE379" i="2"/>
  <c r="BE381" i="2"/>
  <c r="BE395" i="2"/>
  <c r="BE446" i="2"/>
  <c r="BE451" i="2"/>
  <c r="BE496" i="2"/>
  <c r="BE500" i="2"/>
  <c r="BE537" i="2"/>
  <c r="BE541" i="2"/>
  <c r="BE550" i="2"/>
  <c r="BE561" i="2"/>
  <c r="BE621" i="2"/>
  <c r="BE641" i="2"/>
  <c r="BE646" i="2"/>
  <c r="BE672" i="2"/>
  <c r="BE673" i="2"/>
  <c r="BE674" i="2"/>
  <c r="BE675" i="2"/>
  <c r="BE676" i="2"/>
  <c r="BE677" i="2"/>
  <c r="BE678" i="2"/>
  <c r="BE679" i="2"/>
  <c r="BE680" i="2"/>
  <c r="BE682" i="2"/>
  <c r="F92" i="2"/>
  <c r="BE126" i="2"/>
  <c r="BE134" i="2"/>
  <c r="BE162" i="2"/>
  <c r="BE178" i="2"/>
  <c r="BE215" i="2"/>
  <c r="BE228" i="2"/>
  <c r="BE256" i="2"/>
  <c r="BE271" i="2"/>
  <c r="BE281" i="2"/>
  <c r="BE294" i="2"/>
  <c r="BE297" i="2"/>
  <c r="BE328" i="2"/>
  <c r="BE348" i="2"/>
  <c r="BE380" i="2"/>
  <c r="BE385" i="2"/>
  <c r="BE416" i="2"/>
  <c r="BE418" i="2"/>
  <c r="BE420" i="2"/>
  <c r="BE466" i="2"/>
  <c r="BE502" i="2"/>
  <c r="BE507" i="2"/>
  <c r="BE514" i="2"/>
  <c r="BE525" i="2"/>
  <c r="BE548" i="2"/>
  <c r="BE575" i="2"/>
  <c r="BE628" i="2"/>
  <c r="BE637" i="2"/>
  <c r="BE655" i="2"/>
  <c r="BE663" i="2"/>
  <c r="BE670" i="2"/>
  <c r="BE337" i="2"/>
  <c r="BE363" i="2"/>
  <c r="BE367" i="2"/>
  <c r="BE404" i="2"/>
  <c r="BE411" i="2"/>
  <c r="BE414" i="2"/>
  <c r="BE421" i="2"/>
  <c r="BE433" i="2"/>
  <c r="BE480" i="2"/>
  <c r="BE497" i="2"/>
  <c r="BE499" i="2"/>
  <c r="BE503" i="2"/>
  <c r="BE509" i="2"/>
  <c r="BE528" i="2"/>
  <c r="BE538" i="2"/>
  <c r="BE542" i="2"/>
  <c r="BE597" i="2"/>
  <c r="BE608" i="2"/>
  <c r="BE645" i="2"/>
  <c r="BE654" i="2"/>
  <c r="BE660" i="2"/>
  <c r="BE662" i="2"/>
  <c r="BE164" i="2"/>
  <c r="BE202" i="2"/>
  <c r="BE208" i="2"/>
  <c r="BE219" i="2"/>
  <c r="BE223" i="2"/>
  <c r="BE239" i="2"/>
  <c r="BE262" i="2"/>
  <c r="BE267" i="2"/>
  <c r="BE269" i="2"/>
  <c r="BE278" i="2"/>
  <c r="BE290" i="2"/>
  <c r="BE296" i="2"/>
  <c r="BE317" i="2"/>
  <c r="BE331" i="2"/>
  <c r="BE339" i="2"/>
  <c r="BE343" i="2"/>
  <c r="BE354" i="2"/>
  <c r="BE362" i="2"/>
  <c r="BE370" i="2"/>
  <c r="BE371" i="2"/>
  <c r="BE407" i="2"/>
  <c r="BE412" i="2"/>
  <c r="BE423" i="2"/>
  <c r="BE443" i="2"/>
  <c r="BE445" i="2"/>
  <c r="BE447" i="2"/>
  <c r="BE455" i="2"/>
  <c r="BE475" i="2"/>
  <c r="BE477" i="2"/>
  <c r="BE513" i="2"/>
  <c r="BE520" i="2"/>
  <c r="BE534" i="2"/>
  <c r="BE568" i="2"/>
  <c r="BE590" i="2"/>
  <c r="BE594" i="2"/>
  <c r="BE635" i="2"/>
  <c r="BE636" i="2"/>
  <c r="BE640" i="2"/>
  <c r="BE652" i="2"/>
  <c r="BE665" i="2"/>
  <c r="BE667" i="2"/>
  <c r="BE120" i="2"/>
  <c r="BE191" i="2"/>
  <c r="BE214" i="2"/>
  <c r="BE231" i="2"/>
  <c r="BE233" i="2"/>
  <c r="BE241" i="2"/>
  <c r="BE246" i="2"/>
  <c r="BE255" i="2"/>
  <c r="BE259" i="2"/>
  <c r="BE264" i="2"/>
  <c r="BE286" i="2"/>
  <c r="BE292" i="2"/>
  <c r="BE300" i="2"/>
  <c r="BE308" i="2"/>
  <c r="BE342" i="2"/>
  <c r="BE350" i="2"/>
  <c r="BE360" i="2"/>
  <c r="BE394" i="2"/>
  <c r="BE399" i="2"/>
  <c r="BE425" i="2"/>
  <c r="BE450" i="2"/>
  <c r="BE454" i="2"/>
  <c r="BE465" i="2"/>
  <c r="BE468" i="2"/>
  <c r="BE482" i="2"/>
  <c r="BE488" i="2"/>
  <c r="BE492" i="2"/>
  <c r="BE498" i="2"/>
  <c r="BE519" i="2"/>
  <c r="BE523" i="2"/>
  <c r="BE529" i="2"/>
  <c r="BE552" i="2"/>
  <c r="BE580" i="2"/>
  <c r="BE581" i="2"/>
  <c r="BE607" i="2"/>
  <c r="BE620" i="2"/>
  <c r="BE630" i="2"/>
  <c r="BE648" i="2"/>
  <c r="BE650" i="2"/>
  <c r="BE668" i="2"/>
  <c r="BE669" i="2"/>
  <c r="BE155" i="2"/>
  <c r="BE159" i="2"/>
  <c r="BE186" i="2"/>
  <c r="BE225" i="2"/>
  <c r="BE227" i="2"/>
  <c r="BE277" i="2"/>
  <c r="BE282" i="2"/>
  <c r="BE303" i="2"/>
  <c r="BE321" i="2"/>
  <c r="BE377" i="2"/>
  <c r="BE389" i="2"/>
  <c r="BE401" i="2"/>
  <c r="BE439" i="2"/>
  <c r="BE448" i="2"/>
  <c r="BE461" i="2"/>
  <c r="BE474" i="2"/>
  <c r="BE486" i="2"/>
  <c r="BE493" i="2"/>
  <c r="BE505" i="2"/>
  <c r="BE512" i="2"/>
  <c r="BE522" i="2"/>
  <c r="BE526" i="2"/>
  <c r="BE549" i="2"/>
  <c r="BE562" i="2"/>
  <c r="BE571" i="2"/>
  <c r="BE576" i="2"/>
  <c r="BE588" i="2"/>
  <c r="BE595" i="2"/>
  <c r="BE624" i="2"/>
  <c r="F91" i="2"/>
  <c r="J114" i="2"/>
  <c r="BE132" i="2"/>
  <c r="BE169" i="2"/>
  <c r="BE192" i="2"/>
  <c r="BE209" i="2"/>
  <c r="BE240" i="2"/>
  <c r="BE252" i="2"/>
  <c r="BE274" i="2"/>
  <c r="BE279" i="2"/>
  <c r="BE315" i="2"/>
  <c r="BE318" i="2"/>
  <c r="BE325" i="2"/>
  <c r="BE356" i="2"/>
  <c r="BE373" i="2"/>
  <c r="BE376" i="2"/>
  <c r="BE397" i="2"/>
  <c r="BE427" i="2"/>
  <c r="BE432" i="2"/>
  <c r="BE467" i="2"/>
  <c r="BE472" i="2"/>
  <c r="BE483" i="2"/>
  <c r="BE487" i="2"/>
  <c r="BE489" i="2"/>
  <c r="BE501" i="2"/>
  <c r="BE539" i="2"/>
  <c r="BE551" i="2"/>
  <c r="BE558" i="2"/>
  <c r="BE566" i="2"/>
  <c r="BE598" i="2"/>
  <c r="BE613" i="2"/>
  <c r="BE618" i="2"/>
  <c r="BE123" i="2"/>
  <c r="BE133" i="2"/>
  <c r="BE140" i="2"/>
  <c r="BE143" i="2"/>
  <c r="BE187" i="2"/>
  <c r="BE188" i="2"/>
  <c r="BE189" i="2"/>
  <c r="BE205" i="2"/>
  <c r="BE244" i="2"/>
  <c r="BE260" i="2"/>
  <c r="BE311" i="2"/>
  <c r="BE322" i="2"/>
  <c r="BE326" i="2"/>
  <c r="BE336" i="2"/>
  <c r="BE341" i="2"/>
  <c r="BE355" i="2"/>
  <c r="BE387" i="2"/>
  <c r="BE405" i="2"/>
  <c r="BE452" i="2"/>
  <c r="BE456" i="2"/>
  <c r="BE463" i="2"/>
  <c r="BE479" i="2"/>
  <c r="BE494" i="2"/>
  <c r="BE508" i="2"/>
  <c r="BE530" i="2"/>
  <c r="BE547" i="2"/>
  <c r="BE578" i="2"/>
  <c r="BE582" i="2"/>
  <c r="BE586" i="2"/>
  <c r="BE596" i="2"/>
  <c r="BE611" i="2"/>
  <c r="BE622" i="2"/>
  <c r="BE627" i="2"/>
  <c r="BE638" i="2"/>
  <c r="BE642" i="2"/>
  <c r="BE647" i="2"/>
  <c r="BE651" i="2"/>
  <c r="BE671" i="2"/>
  <c r="BE130" i="2"/>
  <c r="BE149" i="2"/>
  <c r="BE152" i="2"/>
  <c r="BE156" i="2"/>
  <c r="BE160" i="2"/>
  <c r="BE165" i="2"/>
  <c r="BE182" i="2"/>
  <c r="BE210" i="2"/>
  <c r="BE213" i="2"/>
  <c r="BE254" i="2"/>
  <c r="BE273" i="2"/>
  <c r="BE324" i="2"/>
  <c r="BE340" i="2"/>
  <c r="BE358" i="2"/>
  <c r="BE359" i="2"/>
  <c r="BE361" i="2"/>
  <c r="BE388" i="2"/>
  <c r="BE391" i="2"/>
  <c r="BE396" i="2"/>
  <c r="BE409" i="2"/>
  <c r="BE470" i="2"/>
  <c r="BE476" i="2"/>
  <c r="BE478" i="2"/>
  <c r="BE491" i="2"/>
  <c r="BE544" i="2"/>
  <c r="BE546" i="2"/>
  <c r="BE559" i="2"/>
  <c r="BE599" i="2"/>
  <c r="BE603" i="2"/>
  <c r="BE616" i="2"/>
  <c r="BE151" i="2"/>
  <c r="BE168" i="2"/>
  <c r="BE172" i="2"/>
  <c r="BE206" i="2"/>
  <c r="BE230" i="2"/>
  <c r="BE250" i="2"/>
  <c r="BE258" i="2"/>
  <c r="BE275" i="2"/>
  <c r="BE285" i="2"/>
  <c r="BE310" i="2"/>
  <c r="BE357" i="2"/>
  <c r="BE392" i="2"/>
  <c r="BE422" i="2"/>
  <c r="BE424" i="2"/>
  <c r="BE453" i="2"/>
  <c r="BE469" i="2"/>
  <c r="BE555" i="2"/>
  <c r="BE565" i="2"/>
  <c r="BE570" i="2"/>
  <c r="BE573" i="2"/>
  <c r="BE589" i="2"/>
  <c r="BE606" i="2"/>
  <c r="BE146" i="2"/>
  <c r="BE179" i="2"/>
  <c r="BE190" i="2"/>
  <c r="BE198" i="2"/>
  <c r="BE224" i="2"/>
  <c r="BE248" i="2"/>
  <c r="BE263" i="2"/>
  <c r="BE298" i="2"/>
  <c r="BE305" i="2"/>
  <c r="BE307" i="2"/>
  <c r="BE309" i="2"/>
  <c r="BE329" i="2"/>
  <c r="BE333" i="2"/>
  <c r="BE386" i="2"/>
  <c r="BE402" i="2"/>
  <c r="BE406" i="2"/>
  <c r="BE484" i="2"/>
  <c r="BE518" i="2"/>
  <c r="BE521" i="2"/>
  <c r="BE564" i="2"/>
  <c r="BE609" i="2"/>
  <c r="BE612" i="2"/>
  <c r="BE122" i="2"/>
  <c r="BE131" i="2"/>
  <c r="BE139" i="2"/>
  <c r="BE171" i="2"/>
  <c r="BE216" i="2"/>
  <c r="BE291" i="2"/>
  <c r="BE312" i="2"/>
  <c r="BE314" i="2"/>
  <c r="BE365" i="2"/>
  <c r="BE369" i="2"/>
  <c r="BE372" i="2"/>
  <c r="BE374" i="2"/>
  <c r="BE383" i="2"/>
  <c r="BE403" i="2"/>
  <c r="BE413" i="2"/>
  <c r="BE417" i="2"/>
  <c r="BE444" i="2"/>
  <c r="BE449" i="2"/>
  <c r="BE504" i="2"/>
  <c r="BE531" i="2"/>
  <c r="BE535" i="2"/>
  <c r="BE563" i="2"/>
  <c r="BE569" i="2"/>
  <c r="BE572" i="2"/>
  <c r="BE615" i="2"/>
  <c r="J34" i="3"/>
  <c r="AW96" i="1"/>
  <c r="F34" i="4"/>
  <c r="BA97" i="1" s="1"/>
  <c r="F36" i="2"/>
  <c r="BC95" i="1" s="1"/>
  <c r="F34" i="2"/>
  <c r="BA95" i="1" s="1"/>
  <c r="F35" i="2"/>
  <c r="BB95" i="1" s="1"/>
  <c r="F35" i="3"/>
  <c r="BB96" i="1"/>
  <c r="F36" i="3"/>
  <c r="BC96" i="1"/>
  <c r="J34" i="4"/>
  <c r="AW97" i="1" s="1"/>
  <c r="F37" i="3"/>
  <c r="BD96" i="1"/>
  <c r="F36" i="4"/>
  <c r="BC97" i="1"/>
  <c r="F37" i="4"/>
  <c r="BD97" i="1"/>
  <c r="F34" i="3"/>
  <c r="BA96" i="1"/>
  <c r="F35" i="4"/>
  <c r="BB97" i="1"/>
  <c r="J34" i="2"/>
  <c r="AW95" i="1" s="1"/>
  <c r="F37" i="2"/>
  <c r="BD95" i="1" s="1"/>
  <c r="J30" i="2" l="1"/>
  <c r="J96" i="2"/>
  <c r="BK120" i="4"/>
  <c r="J120" i="4" s="1"/>
  <c r="J97" i="4" s="1"/>
  <c r="J124" i="4"/>
  <c r="J98" i="4" s="1"/>
  <c r="BK123" i="3"/>
  <c r="J123" i="3" s="1"/>
  <c r="J99" i="3" s="1"/>
  <c r="BK119" i="4"/>
  <c r="J119" i="4"/>
  <c r="J96" i="4"/>
  <c r="AG95" i="1"/>
  <c r="AU94" i="1"/>
  <c r="F33" i="2"/>
  <c r="AZ95" i="1" s="1"/>
  <c r="J33" i="2"/>
  <c r="AV95" i="1" s="1"/>
  <c r="AT95" i="1" s="1"/>
  <c r="AN95" i="1" s="1"/>
  <c r="J33" i="4"/>
  <c r="AV97" i="1" s="1"/>
  <c r="AT97" i="1" s="1"/>
  <c r="F33" i="3"/>
  <c r="AZ96" i="1" s="1"/>
  <c r="BD94" i="1"/>
  <c r="W33" i="1" s="1"/>
  <c r="BA94" i="1"/>
  <c r="AW94" i="1"/>
  <c r="AK30" i="1"/>
  <c r="BC94" i="1"/>
  <c r="AY94" i="1" s="1"/>
  <c r="J33" i="3"/>
  <c r="AV96" i="1" s="1"/>
  <c r="AT96" i="1" s="1"/>
  <c r="BB94" i="1"/>
  <c r="AX94" i="1" s="1"/>
  <c r="F33" i="4"/>
  <c r="AZ97" i="1"/>
  <c r="BK120" i="3" l="1"/>
  <c r="J120" i="3"/>
  <c r="J96" i="3"/>
  <c r="J39" i="2"/>
  <c r="J30" i="4"/>
  <c r="AG97" i="1"/>
  <c r="W30" i="1"/>
  <c r="AZ94" i="1"/>
  <c r="W29" i="1" s="1"/>
  <c r="W31" i="1"/>
  <c r="W32" i="1"/>
  <c r="J39" i="4" l="1"/>
  <c r="AN97" i="1"/>
  <c r="J30" i="3"/>
  <c r="AG96" i="1"/>
  <c r="AG94" i="1"/>
  <c r="AK26" i="1" s="1"/>
  <c r="AK35" i="1" s="1"/>
  <c r="AV94" i="1"/>
  <c r="AK29" i="1"/>
  <c r="J39" i="3" l="1"/>
  <c r="AN96" i="1"/>
  <c r="AT94" i="1"/>
  <c r="AN94" i="1" l="1"/>
</calcChain>
</file>

<file path=xl/sharedStrings.xml><?xml version="1.0" encoding="utf-8"?>
<sst xmlns="http://schemas.openxmlformats.org/spreadsheetml/2006/main" count="8862" uniqueCount="2226">
  <si>
    <t>Export Komplet</t>
  </si>
  <si>
    <t/>
  </si>
  <si>
    <t>2.0</t>
  </si>
  <si>
    <t>ZAMOK</t>
  </si>
  <si>
    <t>False</t>
  </si>
  <si>
    <t>{483571f5-a8ca-4d79-ad85-d615303d903e}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</si>
  <si>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</si>
  <si>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</si>
  <si>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</si>
  <si>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</si>
  <si>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</si>
  <si>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</si>
  <si>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</si>
  <si>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</si>
  <si>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</si>
  <si>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</si>
  <si>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</si>
  <si>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IP technologií OŘ Brno 2024-2028</t>
  </si>
  <si>
    <t>KSO:</t>
  </si>
  <si>
    <t>CC-CZ:</t>
  </si>
  <si>
    <t>Místo:</t>
  </si>
  <si>
    <t xml:space="preserve"> </t>
  </si>
  <si>
    <t>Datum:</t>
  </si>
  <si>
    <t>22. 3. 2024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</si>
  <si>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</si>
  <si>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</si>
  <si>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</si>
  <si>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</si>
  <si>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</si>
  <si>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</si>
  <si>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</si>
  <si>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</si>
  <si>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</si>
  <si>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</si>
  <si>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</si>
  <si>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</si>
  <si>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</si>
  <si>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</si>
  <si>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</si>
  <si>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</si>
  <si>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</si>
  <si>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</si>
  <si>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</si>
  <si>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</si>
  <si>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</si>
  <si>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</si>
  <si>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</si>
  <si>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</si>
  <si>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</si>
  <si>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</si>
  <si>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</si>
  <si>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</si>
  <si>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</si>
  <si>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</si>
  <si>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</si>
  <si>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</si>
  <si>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</si>
  <si>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</si>
  <si>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</si>
  <si>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</si>
  <si>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</si>
  <si>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</si>
  <si>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</si>
  <si>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</si>
  <si>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</si>
  <si>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</si>
  <si>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</si>
  <si>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</si>
  <si>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</si>
  <si>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</si>
  <si>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</si>
  <si>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</si>
  <si>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</si>
  <si>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</si>
  <si>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</si>
  <si>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</si>
  <si>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</si>
  <si>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</si>
  <si>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</si>
  <si>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</si>
  <si>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Opravy a servis </t>
  </si>
  <si>
    <t>PRO</t>
  </si>
  <si>
    <t>1</t>
  </si>
  <si>
    <t>{9b299904-31fd-41c2-b502-3b4d0190724f}</t>
  </si>
  <si>
    <t>2</t>
  </si>
  <si>
    <t>02</t>
  </si>
  <si>
    <t>Zemní práce</t>
  </si>
  <si>
    <t>STA</t>
  </si>
  <si>
    <t>{667070c9-50e2-4bed-85f2-34a722b50e24}</t>
  </si>
  <si>
    <t>03</t>
  </si>
  <si>
    <t xml:space="preserve">VRN+VON </t>
  </si>
  <si>
    <t>{8221b5e1-2163-4643-9f49-f60348cfae82}</t>
  </si>
  <si>
    <t>KRYCÍ LIST SOUPISU PRACÍ</t>
  </si>
  <si>
    <t>Objekt:</t>
  </si>
  <si>
    <t xml:space="preserve">01 - Opravy a servis </t>
  </si>
  <si>
    <t>Brno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</si>
  <si>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</si>
  <si>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</si>
  <si>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</si>
  <si>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</si>
  <si>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</si>
  <si>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</si>
  <si>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</si>
  <si>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</si>
  <si>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</si>
  <si>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</si>
  <si>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</si>
  <si>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</si>
  <si>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</si>
  <si>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</si>
  <si>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</si>
  <si>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</si>
  <si>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</si>
  <si>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</si>
  <si>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</si>
  <si>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</si>
  <si>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7595141020</t>
  </si>
  <si>
    <t>VOIP telefony IP telefon s expansion modulem</t>
  </si>
  <si>
    <t>kus</t>
  </si>
  <si>
    <t>Sborník UOŽI 01 2024</t>
  </si>
  <si>
    <t>ROZPOCET</t>
  </si>
  <si>
    <t>-802717353</t>
  </si>
  <si>
    <t>VV</t>
  </si>
  <si>
    <t>4*4</t>
  </si>
  <si>
    <t>7595140010</t>
  </si>
  <si>
    <t>VOIP telefony Telefon VoIP s přímou volbou, 3 konta SIP</t>
  </si>
  <si>
    <t>-2128931666</t>
  </si>
  <si>
    <t>3</t>
  </si>
  <si>
    <t>7595200030</t>
  </si>
  <si>
    <t>Telefonní ústředny Systémy Přenosové IP telefonie: callmanager do 300 portů licence za běžného uživatele</t>
  </si>
  <si>
    <t>-1457862678</t>
  </si>
  <si>
    <t>4</t>
  </si>
  <si>
    <t>7595200040</t>
  </si>
  <si>
    <t>Telefonní ústředny Systémy Přenosové IP telefonie: callmanager do 300 portů licence za pokročilého uživatele</t>
  </si>
  <si>
    <t>-2064711297</t>
  </si>
  <si>
    <t>5</t>
  </si>
  <si>
    <t>7595200520</t>
  </si>
  <si>
    <t>Telefonní ústředny Systémy Přenosové IP telefonie: callmanager do 300 portů SFP modul pro switch</t>
  </si>
  <si>
    <t>459026047</t>
  </si>
  <si>
    <t>10*4</t>
  </si>
  <si>
    <t>6</t>
  </si>
  <si>
    <t>7595600380</t>
  </si>
  <si>
    <t>Přenosová a datová zařízení Datové -  switch L2 průmyslové provedení 4 porty 10 / 100, 2x SFP, DC</t>
  </si>
  <si>
    <t>-2134953945</t>
  </si>
  <si>
    <t>7</t>
  </si>
  <si>
    <t>7595600420</t>
  </si>
  <si>
    <t>Přenosová a datová zařízení Datové -  switch L2 24 portů 10 / 100, 2x SFP</t>
  </si>
  <si>
    <t>1181628468</t>
  </si>
  <si>
    <t>(1+2)*4</t>
  </si>
  <si>
    <t>8</t>
  </si>
  <si>
    <t>7595600390</t>
  </si>
  <si>
    <t>Přenosová a datová zařízení Datové -  switch L2 průmyslové provedení 8 portů 10 / 100, 2x SFP, DC</t>
  </si>
  <si>
    <t>157804407</t>
  </si>
  <si>
    <t>6*4</t>
  </si>
  <si>
    <t>9</t>
  </si>
  <si>
    <t>7595600490</t>
  </si>
  <si>
    <t>Přenosová a datová zařízení Datové - modem SHDSL</t>
  </si>
  <si>
    <t>2018298626</t>
  </si>
  <si>
    <t>10</t>
  </si>
  <si>
    <t>7595600510</t>
  </si>
  <si>
    <t>Přenosová a datová zařízení Datové - modem Optický konvertor tříslotové šasi AC</t>
  </si>
  <si>
    <t>-1104619934</t>
  </si>
  <si>
    <t>11</t>
  </si>
  <si>
    <t>7595600520</t>
  </si>
  <si>
    <t>Přenosová a datová zařízení Datové - modem Optický konvertor šestislotové šasi AC</t>
  </si>
  <si>
    <t>-15505925</t>
  </si>
  <si>
    <t>7595600530</t>
  </si>
  <si>
    <t>Přenosová a datová zařízení Datové - modem Optický konvertor dvacetislotové šasi 2xAC</t>
  </si>
  <si>
    <t>865204496</t>
  </si>
  <si>
    <t>13</t>
  </si>
  <si>
    <t>7595600540</t>
  </si>
  <si>
    <t>Přenosová a datová zařízení Datové - modem Optický konvertor Ethernet, karta do šasi</t>
  </si>
  <si>
    <t>-310289560</t>
  </si>
  <si>
    <t>14</t>
  </si>
  <si>
    <t>7595600560</t>
  </si>
  <si>
    <t>Přenosová a datová zařízení Datové - modem Optický konvertor SNMP, karta do šasi</t>
  </si>
  <si>
    <t>-1996153667</t>
  </si>
  <si>
    <t>15</t>
  </si>
  <si>
    <t>7595600570</t>
  </si>
  <si>
    <t>Přenosová a datová zařízení Datové - modem Optický konvertor Ethernet, samostatný</t>
  </si>
  <si>
    <t>735889919</t>
  </si>
  <si>
    <t>2*4</t>
  </si>
  <si>
    <t>16</t>
  </si>
  <si>
    <t>7595600580</t>
  </si>
  <si>
    <t>Přenosová a datová zařízení Datové - modem Optický konvertor E1, samostatný</t>
  </si>
  <si>
    <t>2079514480</t>
  </si>
  <si>
    <t>17</t>
  </si>
  <si>
    <t>7595600590</t>
  </si>
  <si>
    <t>Přenosová a datová zařízení Datové - modem Převodník RS 232 / ethernet</t>
  </si>
  <si>
    <t>-1080070555</t>
  </si>
  <si>
    <t>18</t>
  </si>
  <si>
    <t>7595600600</t>
  </si>
  <si>
    <t>Přenosová a datová zařízení Datové - modem Převodník E1 / ethernet</t>
  </si>
  <si>
    <t>-1455820694</t>
  </si>
  <si>
    <t>19</t>
  </si>
  <si>
    <t>7593321521</t>
  </si>
  <si>
    <t>Prvky Translátor 600:600 (4kV)</t>
  </si>
  <si>
    <t>393085162</t>
  </si>
  <si>
    <t>P</t>
  </si>
  <si>
    <t>Poznámka k položce:_x000D_
Translátor linkový</t>
  </si>
  <si>
    <t>20</t>
  </si>
  <si>
    <t>7593321522</t>
  </si>
  <si>
    <t>Prvky Translátor 150:150 (4kV)</t>
  </si>
  <si>
    <t>-1128036118</t>
  </si>
  <si>
    <t>Poznámka k položce:_x000D_
Translátor datovýc150Ohm,2Mb/s</t>
  </si>
  <si>
    <t>7596330010</t>
  </si>
  <si>
    <t>Větve rozhlasového zařízení Vysokoimpedanční oddělovací transformátor 3600:1900, 4kV</t>
  </si>
  <si>
    <t>1403362998</t>
  </si>
  <si>
    <t>22</t>
  </si>
  <si>
    <t>7596001600</t>
  </si>
  <si>
    <t>Rádiová zařízení Sdružovač, zátěž apod. RV3 adaptér MB</t>
  </si>
  <si>
    <t>-1665896084</t>
  </si>
  <si>
    <t>23</t>
  </si>
  <si>
    <t>7596001610</t>
  </si>
  <si>
    <t>Rádiová zařízení Sdružovač, zátěž apod. Zdroj 48V DS-177-0, bez baterií *</t>
  </si>
  <si>
    <t>441390299</t>
  </si>
  <si>
    <t>24</t>
  </si>
  <si>
    <t>7596001640</t>
  </si>
  <si>
    <t>Rádiová zařízení Sdružovač, zátěž apod. měnič DC-DC 48V/24V</t>
  </si>
  <si>
    <t>-76842615</t>
  </si>
  <si>
    <t>25</t>
  </si>
  <si>
    <t>7596001675</t>
  </si>
  <si>
    <t>Rádiová zařízení Sdružovač, zátěž apod. ústředna VoIP PBX 390 (bez E1) *</t>
  </si>
  <si>
    <t>-921567936</t>
  </si>
  <si>
    <t>26</t>
  </si>
  <si>
    <t>7596001680</t>
  </si>
  <si>
    <t>Rádiová zařízení Sdružovač, zátěž apod. ústředna VoIP PBX 390, 1x E1 karta *</t>
  </si>
  <si>
    <t>-1953048960</t>
  </si>
  <si>
    <t>27</t>
  </si>
  <si>
    <t>7596001705</t>
  </si>
  <si>
    <t>Rádiová zařízení Sdružovač, zátěž apod. RV3 server nový</t>
  </si>
  <si>
    <t>1821978646</t>
  </si>
  <si>
    <t>28</t>
  </si>
  <si>
    <t>7596001720</t>
  </si>
  <si>
    <t>Rádiová zařízení Sdružovač, zátěž apod. TOP, TOP1 (SW pro MRTS, TRS, MB zapojovač, Tlf., rozhlas)</t>
  </si>
  <si>
    <t>-1971000286</t>
  </si>
  <si>
    <t>29</t>
  </si>
  <si>
    <t>7596001725</t>
  </si>
  <si>
    <t>Rádiová zařízení Sdružovač, zátěž apod. TOP, TOP1 (SW pro GSM-R, MRTS, TRS, MB zapojovač, Tlf., rozhlas)</t>
  </si>
  <si>
    <t>819746864</t>
  </si>
  <si>
    <t>30</t>
  </si>
  <si>
    <t>7596810020</t>
  </si>
  <si>
    <t>Telefonní zapojovače Malá sdělovací technika pro ČD Zapojovač telef.náhradní NTZ 2 (CV540539002)</t>
  </si>
  <si>
    <t>-451731033</t>
  </si>
  <si>
    <t>31</t>
  </si>
  <si>
    <t>7596001670</t>
  </si>
  <si>
    <t>Rádiová zařízení Sdružovač, zátěž apod. Rozhlasová ústředna RU6IP</t>
  </si>
  <si>
    <t>-1454134948</t>
  </si>
  <si>
    <t>32</t>
  </si>
  <si>
    <t>7596320010</t>
  </si>
  <si>
    <t>Ovládací skříně rozhlasových ústředen Mikrofon sestavený RU6/100-OM (CV579095048)</t>
  </si>
  <si>
    <t>536932921</t>
  </si>
  <si>
    <t>1*4</t>
  </si>
  <si>
    <t>7493100030</t>
  </si>
  <si>
    <t>Venkovní osvětlení Osvětlovací stožáry sklopné pro přídavnou montáž rozhlasového zařízení výšky do 6m, žárově zinkovaný, vč. výstroje</t>
  </si>
  <si>
    <t>-1791153869</t>
  </si>
  <si>
    <t>34</t>
  </si>
  <si>
    <t>7493100120</t>
  </si>
  <si>
    <t>Venkovní osvětlení Osvětlovací stožáry pevné Sklápěcí zařízení pružinové, určeno pro sklápění osvětlovacích stožárů od 5 m do 8 m</t>
  </si>
  <si>
    <t>1205896642</t>
  </si>
  <si>
    <t>35</t>
  </si>
  <si>
    <t>7596950940</t>
  </si>
  <si>
    <t>Ocelové stožáry Rámeček na zazdění IVCA G  (HM0321859996101)</t>
  </si>
  <si>
    <t>784436591</t>
  </si>
  <si>
    <t>3*4</t>
  </si>
  <si>
    <t>36</t>
  </si>
  <si>
    <t>7596950820</t>
  </si>
  <si>
    <t>Ocelové stožáry Výložník jednoramenný  (HM0383889990205)</t>
  </si>
  <si>
    <t>-1492494692</t>
  </si>
  <si>
    <t>(4+4)*4</t>
  </si>
  <si>
    <t>37</t>
  </si>
  <si>
    <t>7596950850</t>
  </si>
  <si>
    <t>Ocelové stožáry Výlož.dvouram.stožár 60/90 rozt.1m (HM0383889990265)</t>
  </si>
  <si>
    <t>1117477920</t>
  </si>
  <si>
    <t>38</t>
  </si>
  <si>
    <t>7596330020</t>
  </si>
  <si>
    <t>Větve rozhlasového zařízení Trubka ochr.rozhl.stožáru ocelová (HM0316800210000)</t>
  </si>
  <si>
    <t>-891502702</t>
  </si>
  <si>
    <t>39</t>
  </si>
  <si>
    <t>7596330030</t>
  </si>
  <si>
    <t>Větve rozhlasového zařízení Trubka ochranna plastová  (HM0316800210100)</t>
  </si>
  <si>
    <t>1768705088</t>
  </si>
  <si>
    <t>40</t>
  </si>
  <si>
    <t>7596330040</t>
  </si>
  <si>
    <t>Větve rozhlasového zařízení Nosič reproduktoru pozink.  (HM0316849990110)</t>
  </si>
  <si>
    <t>360662816</t>
  </si>
  <si>
    <t>41</t>
  </si>
  <si>
    <t>7596330050</t>
  </si>
  <si>
    <t>Větve rozhlasového zařízení Stožár pro 2 repro pozink. bez příslušens (HM0316849990131)</t>
  </si>
  <si>
    <t>661618651</t>
  </si>
  <si>
    <t>42</t>
  </si>
  <si>
    <t>7596330060</t>
  </si>
  <si>
    <t>Větve rozhlasového zařízení Skříň pro reprodukt.plast. lišty DIN APO 31 (HM0316849990133)</t>
  </si>
  <si>
    <t>-1572395041</t>
  </si>
  <si>
    <t>43</t>
  </si>
  <si>
    <t>7590130050</t>
  </si>
  <si>
    <t>Rozdělovače, rozváděče Skříň pro  kabel. závěry plast.skříň APO 71 (HM0354368650100)</t>
  </si>
  <si>
    <t>128</t>
  </si>
  <si>
    <t>-608367112</t>
  </si>
  <si>
    <t>44</t>
  </si>
  <si>
    <t>7596330070</t>
  </si>
  <si>
    <t>Větve rozhlasového zařízení Držák trubek ochran. plast  (HM0316849990135)</t>
  </si>
  <si>
    <t>-503421288</t>
  </si>
  <si>
    <t>45</t>
  </si>
  <si>
    <t>7596330080</t>
  </si>
  <si>
    <t>Větve rozhlasového zařízení Čepička pro uzemnění malá PE 17/21 (HM0321711070000)</t>
  </si>
  <si>
    <t>2137736387</t>
  </si>
  <si>
    <t>46</t>
  </si>
  <si>
    <t>7596510010</t>
  </si>
  <si>
    <t>Řídící systém Server hlavní</t>
  </si>
  <si>
    <t>310432491</t>
  </si>
  <si>
    <t>47</t>
  </si>
  <si>
    <t>7596520020</t>
  </si>
  <si>
    <t>Informační tabule Elektronický zobrazovací panel oboustranný s hlas.výstupem</t>
  </si>
  <si>
    <t>1740794457</t>
  </si>
  <si>
    <t>48</t>
  </si>
  <si>
    <t>7596520030</t>
  </si>
  <si>
    <t>Informační tabule Elektronický zobrazovací panel oboustranný, dvojitý s hlas.výstupem</t>
  </si>
  <si>
    <t>-1363818611</t>
  </si>
  <si>
    <t>49</t>
  </si>
  <si>
    <t>7596520050</t>
  </si>
  <si>
    <t>Informační tabule Elektronický zobrazovací panel reklamní</t>
  </si>
  <si>
    <t>-1115406795</t>
  </si>
  <si>
    <t>50</t>
  </si>
  <si>
    <t>7596520060</t>
  </si>
  <si>
    <t>Informační tabule Elektronický zobrazovací panel aktivní inf.reproduktor</t>
  </si>
  <si>
    <t>1218499691</t>
  </si>
  <si>
    <t>51</t>
  </si>
  <si>
    <t>7596520070</t>
  </si>
  <si>
    <t>Informační tabule Elektronický zobrazovací panel jednostranný s hl. výstupem</t>
  </si>
  <si>
    <t>1442745728</t>
  </si>
  <si>
    <t>52</t>
  </si>
  <si>
    <t>7596550010</t>
  </si>
  <si>
    <t>Majáčky a akustické úpravy pro nevidomé Orientační hlasový majáček pro nevidomé a slabozraké  - 2 hlasové fráze, audio záznam MP3 na kartě SD/MMC přeprogramovatelný, digitální, exteriérový</t>
  </si>
  <si>
    <t>-730460797</t>
  </si>
  <si>
    <t>53</t>
  </si>
  <si>
    <t>7596550020</t>
  </si>
  <si>
    <t>Majáčky a akustické úpravy pro nevidomé Dálkový ovladač majáčků pro nevidomé a slabozraké, bezdrátový, dosah 100 m,  6 programovatelných tlačítek, dvoufrekvenční ( f=86,790 MHz pro ČR)</t>
  </si>
  <si>
    <t>2121103869</t>
  </si>
  <si>
    <t>54</t>
  </si>
  <si>
    <t>7596550030</t>
  </si>
  <si>
    <t>Majáčky a akustické úpravy pro nevidomé Blok příjímače pro dálkovou aktivaci signalizace pro nevidomé</t>
  </si>
  <si>
    <t>-1206844416</t>
  </si>
  <si>
    <t>55</t>
  </si>
  <si>
    <t>7596610005</t>
  </si>
  <si>
    <t>Hodinová zařízení Hlavní hodiny hlavní mikroprocesorové hodiny se střadačem, možno připojit přijímač DCF, krytí IP 65</t>
  </si>
  <si>
    <t>1143629079</t>
  </si>
  <si>
    <t>56</t>
  </si>
  <si>
    <t>7596610160</t>
  </si>
  <si>
    <t>Hodinová zařízení Hlavní hodiny Přijímací modul pro bezdrátovou komunikaci, výstup DCF 77</t>
  </si>
  <si>
    <t>-436070048</t>
  </si>
  <si>
    <t>57</t>
  </si>
  <si>
    <t>7596610305</t>
  </si>
  <si>
    <t>Hodinová zařízení Hlavní hodiny hlavní mikroprocesorové hodiny s vestavěným akumulátorem, dvoulinkové, možno připojit přijímač DCF</t>
  </si>
  <si>
    <t>-1456152976</t>
  </si>
  <si>
    <t>58</t>
  </si>
  <si>
    <t>7596620010</t>
  </si>
  <si>
    <t>Hodinová zařízení Hlavní hodiny linkový rozvaděč bez síťového zdroje</t>
  </si>
  <si>
    <t>1574958889</t>
  </si>
  <si>
    <t>59</t>
  </si>
  <si>
    <t>7596620020</t>
  </si>
  <si>
    <t>Hodinová zařízení Hlavní hodiny linkový rozvaděč včetně síťového zdroje</t>
  </si>
  <si>
    <t>-577074241</t>
  </si>
  <si>
    <t>60</t>
  </si>
  <si>
    <t>7596620030</t>
  </si>
  <si>
    <t>Hodinová zařízení Interiérové hodiny ručičkové podružné, jednostranné 30+</t>
  </si>
  <si>
    <t>-1415220195</t>
  </si>
  <si>
    <t>61</t>
  </si>
  <si>
    <t>7596620035</t>
  </si>
  <si>
    <t>Hodinová zařízení Interiérové hodiny ručičkové podružné, dvoustranné 30+D</t>
  </si>
  <si>
    <t>-154313248</t>
  </si>
  <si>
    <t>62</t>
  </si>
  <si>
    <t>7596620040</t>
  </si>
  <si>
    <t>Hodinová zařízení Interiérové hodiny ručičkové podružné, jednostranné 40+</t>
  </si>
  <si>
    <t>1357071180</t>
  </si>
  <si>
    <t>63</t>
  </si>
  <si>
    <t>7596620045</t>
  </si>
  <si>
    <t>Hodinová zařízení Interiérové hodiny ručičkové podružné, dvoustranné 40+D</t>
  </si>
  <si>
    <t>-2109887094</t>
  </si>
  <si>
    <t>64</t>
  </si>
  <si>
    <t>7596620100</t>
  </si>
  <si>
    <t>Hodinová zařízení Doplňky k hlavním hodinám Přijímač radiosignálu DCF 77,5 kHz, pro běžné použití</t>
  </si>
  <si>
    <t>1474768173</t>
  </si>
  <si>
    <t>65</t>
  </si>
  <si>
    <t>7596620105</t>
  </si>
  <si>
    <t>Hodinová zařízení Doplňky k hlavním hodinám Přijímač satelitního signálu včetně antény, výstup signál DCF 77</t>
  </si>
  <si>
    <t>1929078765</t>
  </si>
  <si>
    <t>66</t>
  </si>
  <si>
    <t>7596620150</t>
  </si>
  <si>
    <t>Hodinová zařízení Doplňky k hlavním hodinám Montážní konzola s Pb aku 24 V / 2,3 Ah ETC</t>
  </si>
  <si>
    <t>957567371</t>
  </si>
  <si>
    <t>67</t>
  </si>
  <si>
    <t>7596620155</t>
  </si>
  <si>
    <t>Hodinová zařízení Doplňky k hlavním hodinám Záložní baterie 24 V / 0,8 Ah</t>
  </si>
  <si>
    <t>-604828683</t>
  </si>
  <si>
    <t>68</t>
  </si>
  <si>
    <t>7596620160</t>
  </si>
  <si>
    <t>Hodinová zařízení Doplňky k hlavním hodinám Záložní baterie 12 V / 0,8 Ah</t>
  </si>
  <si>
    <t>1498854613</t>
  </si>
  <si>
    <t>69</t>
  </si>
  <si>
    <t>7596620225</t>
  </si>
  <si>
    <t>Hodinová zařízení Doplňky k hlavním hodinám Deska elektroniky ZCLMX</t>
  </si>
  <si>
    <t>-1676373022</t>
  </si>
  <si>
    <t>70</t>
  </si>
  <si>
    <t>7596620235</t>
  </si>
  <si>
    <t>Hodinová zařízení Doplňky k hlavním hodinám Teplotní čidlo</t>
  </si>
  <si>
    <t>57360087</t>
  </si>
  <si>
    <t>71</t>
  </si>
  <si>
    <t>7596630050</t>
  </si>
  <si>
    <t>Hodinová zařízení Interiérové hodiny digitální univerzální digitální jednostranné hodiny z vysoce svítivých LED, (čas, datum), výška číslic 100 mm barva červená</t>
  </si>
  <si>
    <t>1919785752</t>
  </si>
  <si>
    <t>72</t>
  </si>
  <si>
    <t>7596630051</t>
  </si>
  <si>
    <t>Hodinová zařízení Interiérové hodiny digitální univerzální digitální jednostranné hodiny z vysoce svítivých LED, (čas, datum), výška číslic 100 mm barva žlutá</t>
  </si>
  <si>
    <t>1450900825</t>
  </si>
  <si>
    <t>73</t>
  </si>
  <si>
    <t>7596630052</t>
  </si>
  <si>
    <t>Hodinová zařízení Interiérové hodiny digitální univerzální digitální jednostranné hodiny z vysoce svítivých LED, (čas, datum), výška číslic 100 mm barva modrá/zelená/bílá</t>
  </si>
  <si>
    <t>-487643595</t>
  </si>
  <si>
    <t>74</t>
  </si>
  <si>
    <t>7596630057</t>
  </si>
  <si>
    <t>Hodinová zařízení Interiérové hodiny digitální univerzální digitální jednostranné hodiny se sekundou z vysoce svítivých LED (čas, datum), výška číslic 100 mm barva žlutá</t>
  </si>
  <si>
    <t>884521817</t>
  </si>
  <si>
    <t>75</t>
  </si>
  <si>
    <t>7596630058</t>
  </si>
  <si>
    <t>Hodinová zařízení Interiérové hodiny digitální univerzální digitální jednostranné hodiny se sekundou z vysoce svítivých LED (čas, datum), výška číslic 100 mm barva modrá/zelená/bílá</t>
  </si>
  <si>
    <t>1819938331</t>
  </si>
  <si>
    <t>76</t>
  </si>
  <si>
    <t>7596630102</t>
  </si>
  <si>
    <t>Hodinová zařízení Exteriérové hodiny ručičkové čtvercové venkovní jednostranné, závěs na stěnu, průměr 50  cm</t>
  </si>
  <si>
    <t>1731886414</t>
  </si>
  <si>
    <t>77</t>
  </si>
  <si>
    <t>7596630103</t>
  </si>
  <si>
    <t>Hodinová zařízení Exteriérové hodiny ručičkové čtvercové venkovní jednostranné, závěs na stěnu, průměr 60  cm</t>
  </si>
  <si>
    <t>-1566873870</t>
  </si>
  <si>
    <t>78</t>
  </si>
  <si>
    <t>7596630104</t>
  </si>
  <si>
    <t>Hodinová zařízení Exteriérové hodiny ručičkové čtvercové venkovní jednostranné, závěs na stěnu, průměr 80  cm</t>
  </si>
  <si>
    <t>-206173073</t>
  </si>
  <si>
    <t>79</t>
  </si>
  <si>
    <t>7596630105</t>
  </si>
  <si>
    <t>Hodinová zařízení Exteriérové hodiny ručičkové čtvercové venkovní jednostranné, závěs na stěnu, průměr 100  cm</t>
  </si>
  <si>
    <t>1480964873</t>
  </si>
  <si>
    <t>80</t>
  </si>
  <si>
    <t>7596630173</t>
  </si>
  <si>
    <t>Hodinová zařízení Exteriérové hodiny ručičkové kruhové venkovní dvoustranné, závěs sloup-středový, průměr 60  cm</t>
  </si>
  <si>
    <t>1938096649</t>
  </si>
  <si>
    <t>81</t>
  </si>
  <si>
    <t>7596640100</t>
  </si>
  <si>
    <t>Hodinová zařízení LCD displeje: 4099 M popř. 1240</t>
  </si>
  <si>
    <t>-125825208</t>
  </si>
  <si>
    <t>82</t>
  </si>
  <si>
    <t>7596640105</t>
  </si>
  <si>
    <t>Hodinová zařízení LCD displeje: 6140</t>
  </si>
  <si>
    <t>1510496458</t>
  </si>
  <si>
    <t>83</t>
  </si>
  <si>
    <t>7596640110</t>
  </si>
  <si>
    <t>Hodinová zařízení LCD displeje: 7040</t>
  </si>
  <si>
    <t>-214664309</t>
  </si>
  <si>
    <t>84</t>
  </si>
  <si>
    <t>7596640115</t>
  </si>
  <si>
    <t>Hodinová zařízení LCD displeje: 7140</t>
  </si>
  <si>
    <t>1721804018</t>
  </si>
  <si>
    <t>85</t>
  </si>
  <si>
    <t>7596640120</t>
  </si>
  <si>
    <t>Hodinová zařízení LCD displeje: 7040 – 19 č – b</t>
  </si>
  <si>
    <t>1388275608</t>
  </si>
  <si>
    <t>(20+6)*4</t>
  </si>
  <si>
    <t>86</t>
  </si>
  <si>
    <t>7596640125</t>
  </si>
  <si>
    <t>Hodinová zařízení LCD displeje: 8140</t>
  </si>
  <si>
    <t>-1055647034</t>
  </si>
  <si>
    <t>87</t>
  </si>
  <si>
    <t>7596640150</t>
  </si>
  <si>
    <t>Hodinová zařízení Podsvětlovací  LED panel : Deska osvětlení</t>
  </si>
  <si>
    <t>-548505368</t>
  </si>
  <si>
    <t>88</t>
  </si>
  <si>
    <t>7596640165</t>
  </si>
  <si>
    <t>Hodinová zařízení Zářivkové trubice 15W</t>
  </si>
  <si>
    <t>-1170057135</t>
  </si>
  <si>
    <t>89</t>
  </si>
  <si>
    <t>7596640170</t>
  </si>
  <si>
    <t>Hodinová zařízení Zářivkové trubice 18W</t>
  </si>
  <si>
    <t>1148023483</t>
  </si>
  <si>
    <t>90</t>
  </si>
  <si>
    <t>7596640175</t>
  </si>
  <si>
    <t>Hodinová zařízení Zářivkové trubice 36 W</t>
  </si>
  <si>
    <t>1428540321</t>
  </si>
  <si>
    <t>91</t>
  </si>
  <si>
    <t>7596640190</t>
  </si>
  <si>
    <t>Hodinová zařízení Převodníky RTC 3485</t>
  </si>
  <si>
    <t>-1976483297</t>
  </si>
  <si>
    <t>92</t>
  </si>
  <si>
    <t>7596640195</t>
  </si>
  <si>
    <t>Hodinová zařízení Převodníky RTC 3485E</t>
  </si>
  <si>
    <t>1282987179</t>
  </si>
  <si>
    <t>93</t>
  </si>
  <si>
    <t>7596640200</t>
  </si>
  <si>
    <t>Hodinová zařízení Převodníky RS 232/485</t>
  </si>
  <si>
    <t>1711967723</t>
  </si>
  <si>
    <t>94</t>
  </si>
  <si>
    <t>7596640300</t>
  </si>
  <si>
    <t>Hodinová zařízení Podružné strojky k hodinám PS 100</t>
  </si>
  <si>
    <t>-1504783931</t>
  </si>
  <si>
    <t>95</t>
  </si>
  <si>
    <t>7596640308</t>
  </si>
  <si>
    <t>Hodinová zařízení Podružné strojky k hodinám PS 1000</t>
  </si>
  <si>
    <t>-366038191</t>
  </si>
  <si>
    <t>96</t>
  </si>
  <si>
    <t>7596720002</t>
  </si>
  <si>
    <t>Díly televizních zařízení 3 Mpx venkovní válečková IP kamera s IR, antivandal</t>
  </si>
  <si>
    <t>1650893748</t>
  </si>
  <si>
    <t>97</t>
  </si>
  <si>
    <t>7596720003</t>
  </si>
  <si>
    <t>Díly televizních zařízení 3 Mpx vnitřní IP kamera s IR, antivandal</t>
  </si>
  <si>
    <t>1167943404</t>
  </si>
  <si>
    <t>11*4</t>
  </si>
  <si>
    <t>98</t>
  </si>
  <si>
    <t>7596720004</t>
  </si>
  <si>
    <t>Díly televizních zařízení 3 Mpx vnitřní miniDome IP kamera s IR, antivandal</t>
  </si>
  <si>
    <t>70212867</t>
  </si>
  <si>
    <t>99</t>
  </si>
  <si>
    <t>7596720005</t>
  </si>
  <si>
    <t>Díly televizních zařízení 3 Mpx vnitřní box IP kamera s IR, antivandal</t>
  </si>
  <si>
    <t>-1548390033</t>
  </si>
  <si>
    <t>100</t>
  </si>
  <si>
    <t>7596720006</t>
  </si>
  <si>
    <t>Díly televizních zařízení 6 Mpx vnitřní box IP kamera s IR, antivandal</t>
  </si>
  <si>
    <t>-737505516</t>
  </si>
  <si>
    <t>101</t>
  </si>
  <si>
    <t>7596720007</t>
  </si>
  <si>
    <t>Díly televizních zařízení Objektiv 1/3" DC  pro megapixelové kamery; f = 2,8-8mm / F = 1.2-360, IR korekční</t>
  </si>
  <si>
    <t>-1925735467</t>
  </si>
  <si>
    <t>102</t>
  </si>
  <si>
    <t>7596720008</t>
  </si>
  <si>
    <t>Díly televizních zařízení Objektiv 1/3" DC pro megapixelové kamery; f = 3,8-16mm / F = 1.2-360, IR korekční</t>
  </si>
  <si>
    <t>1685887529</t>
  </si>
  <si>
    <t>103</t>
  </si>
  <si>
    <t>7596720009</t>
  </si>
  <si>
    <t>Díly televizních zařízení Venkovní ocelový rozvaděč pro komplexní řešení venkovních kamerových bodů, osazený</t>
  </si>
  <si>
    <t>-1280605794</t>
  </si>
  <si>
    <t>104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</si>
  <si>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</si>
  <si>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</si>
  <si>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-1344610840</t>
  </si>
  <si>
    <t>105</t>
  </si>
  <si>
    <t>7596720012</t>
  </si>
  <si>
    <t>Díly televizních zařízení Montážní sada pro venkovní ocelový rozvaděč pro komplexní řešení venkovních kamerových bodů</t>
  </si>
  <si>
    <t>1691917574</t>
  </si>
  <si>
    <t>106</t>
  </si>
  <si>
    <t>7596720030</t>
  </si>
  <si>
    <t>Díly televizních zařízení Stožár antén.HTN 5 s kotv. pro ZA43 (HM0383889990274)</t>
  </si>
  <si>
    <t>881402868</t>
  </si>
  <si>
    <t>107</t>
  </si>
  <si>
    <t>7596720050</t>
  </si>
  <si>
    <t>Díly televizních zařízení Stožár anténní trubkový*89 5m/uk.zaslep. (HM0383889990313)</t>
  </si>
  <si>
    <t>1230188219</t>
  </si>
  <si>
    <t>108</t>
  </si>
  <si>
    <t>7596730100</t>
  </si>
  <si>
    <t>Kamerové systémy CCTV Kamera fixní Konzole k PTZ kamerám Samsung pro montáž na zeď</t>
  </si>
  <si>
    <t>1926879100</t>
  </si>
  <si>
    <t>109</t>
  </si>
  <si>
    <t>7596730102</t>
  </si>
  <si>
    <t>Kamerové systémy CCTV Kamera fixní Konzole k PTZ kamerám Samsung pro závěsnou montáž</t>
  </si>
  <si>
    <t>1340047950</t>
  </si>
  <si>
    <t>110</t>
  </si>
  <si>
    <t>7592600070</t>
  </si>
  <si>
    <t>Počítače, SW Počítač - PC klient pro klientské pracoviště kamerového systému</t>
  </si>
  <si>
    <t>810998335</t>
  </si>
  <si>
    <t>111</t>
  </si>
  <si>
    <t>7596731046</t>
  </si>
  <si>
    <t>Kamerové systémy CCTV Kamera fixní NVR XP Professional, sw pro IP kamery/enkodéry, zákl. licence</t>
  </si>
  <si>
    <t>1763454578</t>
  </si>
  <si>
    <t>112</t>
  </si>
  <si>
    <t>7596731054</t>
  </si>
  <si>
    <t>Kamerové systémy CCTV Kamera fixní NVR XP Enterprise, sw pro IP kamery/enkodéry, zákl. licence</t>
  </si>
  <si>
    <t>484246703</t>
  </si>
  <si>
    <t>113</t>
  </si>
  <si>
    <t>7596731110</t>
  </si>
  <si>
    <t>Kamerové systémy CCTV Kamera fixní NVR NUUO IP+, sw pro IP kamery/enkodéry, licence pro 1 zařízení</t>
  </si>
  <si>
    <t>1648364793</t>
  </si>
  <si>
    <t>114</t>
  </si>
  <si>
    <t>7596731364</t>
  </si>
  <si>
    <t>Kamerové systémy CCTV Kamera fixní Zdroj pro kamery 230V/12Vdc, 1A</t>
  </si>
  <si>
    <t>305973033</t>
  </si>
  <si>
    <t>115</t>
  </si>
  <si>
    <t>7596731372</t>
  </si>
  <si>
    <t>Kamerové systémy CCTV Kamera fixní Zdroj do kamerového krytu PUNTO, 230V/24Vac, 400mA</t>
  </si>
  <si>
    <t>133554198</t>
  </si>
  <si>
    <t>116</t>
  </si>
  <si>
    <t>7597111201</t>
  </si>
  <si>
    <t>EZS Modul spínaného zdroje 13,8Vss / 10A</t>
  </si>
  <si>
    <t>-35646039</t>
  </si>
  <si>
    <t>117</t>
  </si>
  <si>
    <t>7596731406</t>
  </si>
  <si>
    <t>Kamerové systémy CCTV Kamera fixní Pasivní oddělovač videosignálu, 1x1/ 1, Box</t>
  </si>
  <si>
    <t>-1072250555</t>
  </si>
  <si>
    <t>118</t>
  </si>
  <si>
    <t>7596731420</t>
  </si>
  <si>
    <t>Kamerové systémy CCTV Kamera fixní Přepěťová ochrana napájení 1x 12VDC/1A</t>
  </si>
  <si>
    <t>-1850404168</t>
  </si>
  <si>
    <t>119</t>
  </si>
  <si>
    <t>7596731436</t>
  </si>
  <si>
    <t>Kamerové systémy CCTV Kamera fixní Přepěťová ochrana 10/100M Ethernet + PoE A/B nebo Hi PoE (max.70W)</t>
  </si>
  <si>
    <t>397901480</t>
  </si>
  <si>
    <t>120</t>
  </si>
  <si>
    <t>7596731439</t>
  </si>
  <si>
    <t>Kamerové systémy CCTV Kamera fixní Přepěťová ochrana pro ethernet 1GB s PoE</t>
  </si>
  <si>
    <t>1456485425</t>
  </si>
  <si>
    <t>121</t>
  </si>
  <si>
    <t>7596731554</t>
  </si>
  <si>
    <t>Kamerové systémy CCTV Kamera fixní Přepěťová ochrana 2x video/RS485</t>
  </si>
  <si>
    <t>14793911</t>
  </si>
  <si>
    <t>122</t>
  </si>
  <si>
    <t>7592600190</t>
  </si>
  <si>
    <t>Počítače, SW Technologické PC</t>
  </si>
  <si>
    <t>1868714331</t>
  </si>
  <si>
    <t>123</t>
  </si>
  <si>
    <t>7597200020</t>
  </si>
  <si>
    <t>Monitor 24" LCD, IPS-LED/ 1920x1200/ 6ms/ K 1000:1/ 3-300cd/m2/ DVI-D8-bit DP/ 2xUSB</t>
  </si>
  <si>
    <t>882856521</t>
  </si>
  <si>
    <t>124</t>
  </si>
  <si>
    <t>7597200040</t>
  </si>
  <si>
    <t>Monitor 19" LCD, včetně repro</t>
  </si>
  <si>
    <t>-1401746423</t>
  </si>
  <si>
    <t>125</t>
  </si>
  <si>
    <t>7597200100</t>
  </si>
  <si>
    <t>Monitor 22" LCD LED, HD 1920x1080, 16:9, 2 xBNC, 1 xHDMI, PIP, 12V, včetně držáku</t>
  </si>
  <si>
    <t>419126196</t>
  </si>
  <si>
    <t>126</t>
  </si>
  <si>
    <t>7597200120</t>
  </si>
  <si>
    <t>Monitor 27" LCD LED , HD 1920x1080, 16:9, 2 xBNC, 1 xHDMI, PIP, 230V, včetně držáku</t>
  </si>
  <si>
    <t>201810101</t>
  </si>
  <si>
    <t>127</t>
  </si>
  <si>
    <t>7597200140</t>
  </si>
  <si>
    <t>Monitor 42" LCD, provoz 24/7; 700cd/m2; vč. držáku</t>
  </si>
  <si>
    <t>1022484910</t>
  </si>
  <si>
    <t>7597200160</t>
  </si>
  <si>
    <t>MiniPC, ovládací modul pro LCD a LED monitory vč. OS Linux</t>
  </si>
  <si>
    <t>1076210885</t>
  </si>
  <si>
    <t>129</t>
  </si>
  <si>
    <t>7592600221</t>
  </si>
  <si>
    <t>Počítače, SW Kabel USB 2.0 A/B 1,8 m (HM0403299993333)</t>
  </si>
  <si>
    <t>1122339458</t>
  </si>
  <si>
    <t>130</t>
  </si>
  <si>
    <t>7596950030</t>
  </si>
  <si>
    <t>Ocelové stožáry Konzola do zdi do dl.0,8m třmen*89mm (HM0383889990112)</t>
  </si>
  <si>
    <t>-1800804369</t>
  </si>
  <si>
    <t>131</t>
  </si>
  <si>
    <t>7596950040</t>
  </si>
  <si>
    <t>Ocelové stožáry Konzola do zdi do L1m třmen*76mm (HM0383889990114)</t>
  </si>
  <si>
    <t>-1361432406</t>
  </si>
  <si>
    <t>132</t>
  </si>
  <si>
    <t>7590130040</t>
  </si>
  <si>
    <t>Rozdělovače, rozváděče Podstava kabel.objektu  (HM0321850700004)</t>
  </si>
  <si>
    <t>-1960312795</t>
  </si>
  <si>
    <t>133</t>
  </si>
  <si>
    <t>7590130210</t>
  </si>
  <si>
    <t>Rozdělovače, rozváděče MIS 1a</t>
  </si>
  <si>
    <t>-1476442049</t>
  </si>
  <si>
    <t>134</t>
  </si>
  <si>
    <t>7590130215</t>
  </si>
  <si>
    <t>Rozdělovače, rozváděče MIS 1b</t>
  </si>
  <si>
    <t>1553847615</t>
  </si>
  <si>
    <t>135</t>
  </si>
  <si>
    <t>7590130240</t>
  </si>
  <si>
    <t>Rozdělovače, rozváděče SIS 1 sloupkový rozvaděč</t>
  </si>
  <si>
    <t>45990243</t>
  </si>
  <si>
    <t>136</t>
  </si>
  <si>
    <t>7590130242</t>
  </si>
  <si>
    <t>Rozdělovače, rozváděče SIS 2 sloupkový rozvaděč</t>
  </si>
  <si>
    <t>-1601211043</t>
  </si>
  <si>
    <t>137</t>
  </si>
  <si>
    <t>7590520619</t>
  </si>
  <si>
    <t>Venkovní vedení kabelová - metalické sítě Plněné 4x0,8 TCEPKPFLE 10 x 4 x 0,8</t>
  </si>
  <si>
    <t>m</t>
  </si>
  <si>
    <t>-1361155814</t>
  </si>
  <si>
    <t>138</t>
  </si>
  <si>
    <t>7590520929</t>
  </si>
  <si>
    <t>Venkovní vedení kabelová - metalické sítě Plněné, armované Al dráty, ochranný obal z PE 4x0,8 TCEPKPFLEZE 10 x 4 x 0,8</t>
  </si>
  <si>
    <t>-278493643</t>
  </si>
  <si>
    <t>139</t>
  </si>
  <si>
    <t>7590540509</t>
  </si>
  <si>
    <t>Slaboproudé rozvody, kabely pro přívod a vnitřní instalaci UTP/FTP kategorie 5e 100Mhz  1 Gbps UTP Nestíněný, PVC vnitřní, drát</t>
  </si>
  <si>
    <t>-453651492</t>
  </si>
  <si>
    <t>(135+255)*4</t>
  </si>
  <si>
    <t>140</t>
  </si>
  <si>
    <t>7590540514</t>
  </si>
  <si>
    <t>Slaboproudé rozvody, kabely pro přívod a vnitřní instalaci UTP/FTP kategorie 5e 100Mhz  1 Gbps UTP Nestíněný, PE venkovní, drát</t>
  </si>
  <si>
    <t>1618155653</t>
  </si>
  <si>
    <t>141</t>
  </si>
  <si>
    <t>7590540524</t>
  </si>
  <si>
    <t>Slaboproudé rozvody, kabely pro přívod a vnitřní instalaci UTP/FTP kategorie 5e 100Mhz  1 Gbps FTP Stíněný plášť, PVC vnitřní, drát</t>
  </si>
  <si>
    <t>1656396939</t>
  </si>
  <si>
    <t>142</t>
  </si>
  <si>
    <t>7590540529</t>
  </si>
  <si>
    <t>Slaboproudé rozvody, kabely pro přívod a vnitřní instalaci UTP/FTP kategorie 5e 100Mhz  1 Gbps FTP Stíněný plášť, PE venkovní, drát</t>
  </si>
  <si>
    <t>873319047</t>
  </si>
  <si>
    <t>(60+400+500)*4</t>
  </si>
  <si>
    <t>143</t>
  </si>
  <si>
    <t>7590540574</t>
  </si>
  <si>
    <t>Slaboproudé rozvody, kabely pro přívod a vnitřní instalaci UTP/FTP kategorie 6,  250MHz  1 Gbps UTP Nestíněný, PVC vnitřní, drát,</t>
  </si>
  <si>
    <t>596130370</t>
  </si>
  <si>
    <t>144</t>
  </si>
  <si>
    <t>7590540569</t>
  </si>
  <si>
    <t>Slaboproudé rozvody, kabely pro přívod a vnitřní instalaci UTP/FTP kategorie 6,  250MHz  1 Gbps UTP Nestíněný, PE venkovní, drát</t>
  </si>
  <si>
    <t>-2092508516</t>
  </si>
  <si>
    <t>145</t>
  </si>
  <si>
    <t>7590540579</t>
  </si>
  <si>
    <t>Slaboproudé rozvody, kabely pro přívod a vnitřní instalaci UTP/FTP kategorie 6,  250MHz  1 Gbps FTP Stíněný, PE venkovní, drát</t>
  </si>
  <si>
    <t>-577478019</t>
  </si>
  <si>
    <t>146</t>
  </si>
  <si>
    <t>7590540584</t>
  </si>
  <si>
    <t>Slaboproudé rozvody, kabely pro přívod a vnitřní instalaci UTP/FTP kategorie 6,  250MHz  1 Gbps FTP Stíněný, PVC vnitřní</t>
  </si>
  <si>
    <t>-935840938</t>
  </si>
  <si>
    <t>147</t>
  </si>
  <si>
    <t>7590560004</t>
  </si>
  <si>
    <t>Optické kabely Optické kabely střední konstrukce pro záfuk, přifuk do HDPE chráničky 4 vl. 1x4 vl./trubička, HDPE plášť 8,1 mm (6 el.)</t>
  </si>
  <si>
    <t>1201666685</t>
  </si>
  <si>
    <t>148</t>
  </si>
  <si>
    <t>7590560014</t>
  </si>
  <si>
    <t>Optické kabely Optické kabely střední konstrukce pro záfuk, přifuk do HDPE chráničky 6 vl. 1x6 vl./trubička, HDPE plášť 8,1 mm (6 el.)</t>
  </si>
  <si>
    <t>619235774</t>
  </si>
  <si>
    <t>149</t>
  </si>
  <si>
    <t>7590560174</t>
  </si>
  <si>
    <t>Optické kabely Optické mikrokabely Pro záfuk do trubičky 5,5 mm 4 vl.  PA plášť 4,1 mm</t>
  </si>
  <si>
    <t>666382287</t>
  </si>
  <si>
    <t>150</t>
  </si>
  <si>
    <t>7590560179</t>
  </si>
  <si>
    <t>Optické kabely Optické mikrokabely Pro záfuk do trubičky 5,5 mm 6 vl.  PA plášť 4,1 mm</t>
  </si>
  <si>
    <t>1811182480</t>
  </si>
  <si>
    <t>151</t>
  </si>
  <si>
    <t>7590560519</t>
  </si>
  <si>
    <t>Optické kabely Spojky a příslušenství pro optické sítě Ostatní Rezerva optického kabelu do 500mm</t>
  </si>
  <si>
    <t>-851763411</t>
  </si>
  <si>
    <t>152</t>
  </si>
  <si>
    <t>7590560552</t>
  </si>
  <si>
    <t>Optické kabely Spojky a příslušenství pro optické sítě Ostatní HDC 3000 - 19“ nosič konstrukčních skupin pro 12x konektor nebo spoj. modul</t>
  </si>
  <si>
    <t>-1480764290</t>
  </si>
  <si>
    <t>153</t>
  </si>
  <si>
    <t>7590560554</t>
  </si>
  <si>
    <t>Optické kabely Spojky a příslušenství pro optické sítě Ostatní HDC 3000 - Horní kryt a zadní nosiče konstrukčních skupin 19"</t>
  </si>
  <si>
    <t>961208113</t>
  </si>
  <si>
    <t>154</t>
  </si>
  <si>
    <t>7590560569</t>
  </si>
  <si>
    <t>Optické kabely Spojky a příslušenství pro optické sítě Ostatní Optický patchcord do 5 m</t>
  </si>
  <si>
    <t>320877166</t>
  </si>
  <si>
    <t>23*4</t>
  </si>
  <si>
    <t>155</t>
  </si>
  <si>
    <t>7590560579</t>
  </si>
  <si>
    <t>Optické kabely Spojky a příslušenství pro optické sítě Ostatní Optický pigtail do 2 m</t>
  </si>
  <si>
    <t>1151355088</t>
  </si>
  <si>
    <t>156</t>
  </si>
  <si>
    <t>7590560589</t>
  </si>
  <si>
    <t>Optické kabely Spojky a příslušenství pro optické sítě Ostatní Kazeta pro uložení svárů</t>
  </si>
  <si>
    <t>1792733866</t>
  </si>
  <si>
    <t>157</t>
  </si>
  <si>
    <t>7590560593</t>
  </si>
  <si>
    <t>Optické kabely Spojky a příslušenství pro optické sítě Ostatní HDC 3000 - 19“ zásobník na buffery</t>
  </si>
  <si>
    <t>-1317028062</t>
  </si>
  <si>
    <t>158</t>
  </si>
  <si>
    <t>7590560597</t>
  </si>
  <si>
    <t>Optické kabely Spojky a příslušenství pro optické sítě Ostatní HDC 3000 - 19“ vedení patchcordů</t>
  </si>
  <si>
    <t>1147608976</t>
  </si>
  <si>
    <t>159</t>
  </si>
  <si>
    <t>7590560601</t>
  </si>
  <si>
    <t>Optické kabely Spojky a příslušenství pro optické sítě Ostatní HDC 3000 - 19“ zásobník rezervních délek patchcordů</t>
  </si>
  <si>
    <t>2117885366</t>
  </si>
  <si>
    <t>160</t>
  </si>
  <si>
    <t>7590560611</t>
  </si>
  <si>
    <t>Optické kabely Spojky a příslušenství pro optické sítě Ostatní HDC 3000 - Konektorový modul E-2000, včetně 12x adaptérů a pigtailů, plně osazen</t>
  </si>
  <si>
    <t>-1401078011</t>
  </si>
  <si>
    <t>161</t>
  </si>
  <si>
    <t>7590560621</t>
  </si>
  <si>
    <t>Optické kabely Spojky a příslušenství pro optické sítě Ostatní HDC 3000 - Spojovací-provařovací modul</t>
  </si>
  <si>
    <t>-2051551117</t>
  </si>
  <si>
    <t>162</t>
  </si>
  <si>
    <t>7590560631</t>
  </si>
  <si>
    <t>Optické kabely Spojky a příslušenství pro optické sítě Ostatní trubička v provedení bufferu 1m černá/10m bílá</t>
  </si>
  <si>
    <t>2082673369</t>
  </si>
  <si>
    <t>163</t>
  </si>
  <si>
    <t>7590560641</t>
  </si>
  <si>
    <t>Optické kabely Spojky a příslušenství pro optické sítě Ostatní Spojovací kazety s víčkem</t>
  </si>
  <si>
    <t>-1968702624</t>
  </si>
  <si>
    <t>164</t>
  </si>
  <si>
    <t>7590560671</t>
  </si>
  <si>
    <t>Optické kabely Spojky a příslušenství pro optické sítě Optické Pigtaily SM 9/125 E 2000 H+S</t>
  </si>
  <si>
    <t>-1058989984</t>
  </si>
  <si>
    <t>165</t>
  </si>
  <si>
    <t>7590560818</t>
  </si>
  <si>
    <t>Optické kabely Spojky a příslušenství pro optické sítě Optické Patchcordy SM 9/125 E2000/APC-E2000/APC H+S, 9/125/900/1800, délka 1 m</t>
  </si>
  <si>
    <t>-2127892906</t>
  </si>
  <si>
    <t>166</t>
  </si>
  <si>
    <t>7590560853</t>
  </si>
  <si>
    <t>Optické kabely Spojky a příslušenství pro optické sítě Optické Patchcordy SM 9/125 E2000/APC-E2000/APC, 9/125/900/1800, délka 1 m, DUPLEX</t>
  </si>
  <si>
    <t>21190787</t>
  </si>
  <si>
    <t>167</t>
  </si>
  <si>
    <t>7590550004</t>
  </si>
  <si>
    <t>Forma kabelová, drátová a doplňky vnitřní instalace Montážní rám pro LSA lišty hloubky 12,1 pozice</t>
  </si>
  <si>
    <t>1680324509</t>
  </si>
  <si>
    <t>168</t>
  </si>
  <si>
    <t>7590550009</t>
  </si>
  <si>
    <t>Forma kabelová, drátová a doplňky vnitřní instalace Montážní rám pro LSA lišty hloubky 12,2 pozice</t>
  </si>
  <si>
    <t>-1114122657</t>
  </si>
  <si>
    <t>169</t>
  </si>
  <si>
    <t>7590550014</t>
  </si>
  <si>
    <t>Forma kabelová, drátová a doplňky vnitřní instalace Montážní rám pro LSA lišty hloubky 12,3 pozice</t>
  </si>
  <si>
    <t>1105754537</t>
  </si>
  <si>
    <t>170</t>
  </si>
  <si>
    <t>7590550039</t>
  </si>
  <si>
    <t>Forma kabelová, drátová a doplňky vnitřní instalace Montážní rám pro LSA lišty hloubky 22,5 pozic</t>
  </si>
  <si>
    <t>1538484915</t>
  </si>
  <si>
    <t>171</t>
  </si>
  <si>
    <t>7590550064</t>
  </si>
  <si>
    <t>Forma kabelová, drátová a doplňky vnitřní instalace Montážní rám pro LSA lišty hloubky 22,10 pozic</t>
  </si>
  <si>
    <t>-1573630533</t>
  </si>
  <si>
    <t>172</t>
  </si>
  <si>
    <t>7590550194</t>
  </si>
  <si>
    <t>Forma kabelová, drátová a doplňky vnitřní instalace LSA lišty LSA-PLUS lišta rozpojovací 2/10</t>
  </si>
  <si>
    <t>630190057</t>
  </si>
  <si>
    <t>173</t>
  </si>
  <si>
    <t>7590550199</t>
  </si>
  <si>
    <t>Forma kabelová, drátová a doplňky vnitřní instalace LSA lišty Zemnící lišta pro moduly 2/10</t>
  </si>
  <si>
    <t>-1381462826</t>
  </si>
  <si>
    <t>174</t>
  </si>
  <si>
    <t>7590550204</t>
  </si>
  <si>
    <t>Forma kabelová, drátová a doplňky vnitřní instalace LSA lišty Štítek sklopný pro LSA-PLUS 10 párů</t>
  </si>
  <si>
    <t>1298659904</t>
  </si>
  <si>
    <t>175</t>
  </si>
  <si>
    <t>7590550209</t>
  </si>
  <si>
    <t>Forma kabelová, drátová a doplňky vnitřní instalace LSA lišty Magazín přepěťové ochrany pro LSA-PLUS 2/10</t>
  </si>
  <si>
    <t>-1082086368</t>
  </si>
  <si>
    <t>176</t>
  </si>
  <si>
    <t>7590550214</t>
  </si>
  <si>
    <t>Forma kabelová, drátová a doplňky vnitřní instalace LSA lišty Přepěťové ochrany 8x6, MK, 230V 10kA/10A</t>
  </si>
  <si>
    <t>84372662</t>
  </si>
  <si>
    <t>177</t>
  </si>
  <si>
    <t>7590550219</t>
  </si>
  <si>
    <t>Forma kabelová, drátová a doplňky vnitřní instalace LSA lišty Přepěťové ochrany 8x6, MK, 230V 20kA/20A</t>
  </si>
  <si>
    <t>-1077612282</t>
  </si>
  <si>
    <t>178</t>
  </si>
  <si>
    <t>7593310001</t>
  </si>
  <si>
    <t>Konstrukční díly Napájecí panel 6x230V s přepěťovou ochranou</t>
  </si>
  <si>
    <t>-781743301</t>
  </si>
  <si>
    <t>179</t>
  </si>
  <si>
    <t>7593310570</t>
  </si>
  <si>
    <t>Konstrukční díly Police  (CV724825002M)</t>
  </si>
  <si>
    <t>1174472324</t>
  </si>
  <si>
    <t>180</t>
  </si>
  <si>
    <t>7593310580</t>
  </si>
  <si>
    <t>Konstrukční díly Police oboustranná hloubka 480mm (CV726459001)</t>
  </si>
  <si>
    <t>-844177566</t>
  </si>
  <si>
    <t>181</t>
  </si>
  <si>
    <t>7593310621</t>
  </si>
  <si>
    <t>Konstrukční díly RACK 19" 9U/500mm nástěnný, dvoudílný, prosklené dveře</t>
  </si>
  <si>
    <t>-2015800937</t>
  </si>
  <si>
    <t>182</t>
  </si>
  <si>
    <t>7593310625</t>
  </si>
  <si>
    <t>Konstrukční díly RACK 19" 27U 600x600 na kolečkách, kovový, prosklené dveře, ventilační jednotka horní, rozvodný panel 230V s přepěťovou ochranou a 5 zásuvkami</t>
  </si>
  <si>
    <t>-1352098074</t>
  </si>
  <si>
    <t>183</t>
  </si>
  <si>
    <t>7593310627</t>
  </si>
  <si>
    <t>Konstrukční díly RACK 19" 42U perforované dveře, odnímatelné boky</t>
  </si>
  <si>
    <t>-1446781949</t>
  </si>
  <si>
    <t>184</t>
  </si>
  <si>
    <t>7593311000</t>
  </si>
  <si>
    <t>Konstrukční díly Svorkovnice 10ti dílná  (CV721225033)</t>
  </si>
  <si>
    <t>1511610025</t>
  </si>
  <si>
    <t>185</t>
  </si>
  <si>
    <t>7593311040</t>
  </si>
  <si>
    <t>Konstrukční díly Svorkovnice WAGO 10-ti dílná (CV721225081)</t>
  </si>
  <si>
    <t>2095663841</t>
  </si>
  <si>
    <t>186</t>
  </si>
  <si>
    <t>7593311050</t>
  </si>
  <si>
    <t>Konstrukční díly Svorkovnice WAGO 12-ti dílná (CV721225082)</t>
  </si>
  <si>
    <t>965324269</t>
  </si>
  <si>
    <t>187</t>
  </si>
  <si>
    <t>7593311140</t>
  </si>
  <si>
    <t>Konstrukční díly Trubka ochranná  (CV725015004)</t>
  </si>
  <si>
    <t>-2143875534</t>
  </si>
  <si>
    <t>188</t>
  </si>
  <si>
    <t>7593311210</t>
  </si>
  <si>
    <t>Konstrukční díly Žlab elektroinstalační 40x40x480mm (CV720420003)</t>
  </si>
  <si>
    <t>1377730331</t>
  </si>
  <si>
    <t>189</t>
  </si>
  <si>
    <t>7593311220</t>
  </si>
  <si>
    <t>Konstrukční díly Žlab elektroinstalační 40x40x600mm (CV720420002)</t>
  </si>
  <si>
    <t>-1528258623</t>
  </si>
  <si>
    <t>190</t>
  </si>
  <si>
    <t>7593311230</t>
  </si>
  <si>
    <t>Konstrukční díly Žlab elektroinstalační 40x40x600 (CV720420004)</t>
  </si>
  <si>
    <t>-76224575</t>
  </si>
  <si>
    <t>191</t>
  </si>
  <si>
    <t>7593311240</t>
  </si>
  <si>
    <t>Konstrukční díly Žlab elektroinstalační 40x40x720mm (CV720420001)</t>
  </si>
  <si>
    <t>-947305595</t>
  </si>
  <si>
    <t>192</t>
  </si>
  <si>
    <t>7593311250</t>
  </si>
  <si>
    <t>Konstrukční díly Žlab  (CV724820010M)</t>
  </si>
  <si>
    <t>1384833621</t>
  </si>
  <si>
    <t>193</t>
  </si>
  <si>
    <t>7593320663</t>
  </si>
  <si>
    <t>Prvky Lišta nosná do skříně RACK</t>
  </si>
  <si>
    <t>1537577081</t>
  </si>
  <si>
    <t>194</t>
  </si>
  <si>
    <t>7593321458</t>
  </si>
  <si>
    <t>Prvky Svodič přepětí, jmenovité napětí 600V, s dálkovou signalizací poruchy</t>
  </si>
  <si>
    <t>1495791438</t>
  </si>
  <si>
    <t>195</t>
  </si>
  <si>
    <t>7593321520</t>
  </si>
  <si>
    <t>Prvky Ochrana přepěťová SLP-275 V/4 S, 40 kA (8/20) - čtyřpólový varistorový svodič přepětí, vyjímatelný modul, optická signalizace poruchy, možnost blokace modulu</t>
  </si>
  <si>
    <t>-1329349512</t>
  </si>
  <si>
    <t>196</t>
  </si>
  <si>
    <t>7593500840</t>
  </si>
  <si>
    <t>Trasy kabelového vedení Ohebná dvouplášťová korugovaná chránička 40/31smotek</t>
  </si>
  <si>
    <t>-435990913</t>
  </si>
  <si>
    <t>197</t>
  </si>
  <si>
    <t>7593500855</t>
  </si>
  <si>
    <t>Trasy kabelového vedení Ohebná dvouplášťová korugovaná chránička 40/31smotek - černá UV stabilní</t>
  </si>
  <si>
    <t>91682426</t>
  </si>
  <si>
    <t>198</t>
  </si>
  <si>
    <t>7593501030</t>
  </si>
  <si>
    <t>Trasy kabelového vedení Tuhá dvouplášťová korugovaná chránička KD 09125 průměr 125/108 mm</t>
  </si>
  <si>
    <t>872343608</t>
  </si>
  <si>
    <t>199</t>
  </si>
  <si>
    <t>7593501125</t>
  </si>
  <si>
    <t>Trasy kabelového vedení Chráničky optického kabelu HDPE 6040 průměr 40/33 mm</t>
  </si>
  <si>
    <t>-1343632462</t>
  </si>
  <si>
    <t>200</t>
  </si>
  <si>
    <t>7593501137</t>
  </si>
  <si>
    <t>Trasy kabelového vedení Chráničky optického kabelu HDPE Mikrotrubička HDPE 10/ 8 mm</t>
  </si>
  <si>
    <t>-901594844</t>
  </si>
  <si>
    <t>201</t>
  </si>
  <si>
    <t>7491201220</t>
  </si>
  <si>
    <t>Elektroinstalační materiál Elektroinstalační krabice a rozvodky Bez zapojení Krabice KT 250x110 rozvodná</t>
  </si>
  <si>
    <t>-2065871755</t>
  </si>
  <si>
    <t>202</t>
  </si>
  <si>
    <t>7491201340</t>
  </si>
  <si>
    <t>Elektroinstalační materiál Elektroinstalační krabice a rozvodky Bez zapojení Krabice KBT-1 vysoká do betonu</t>
  </si>
  <si>
    <t>-1071172026</t>
  </si>
  <si>
    <t>203</t>
  </si>
  <si>
    <t>7491201430</t>
  </si>
  <si>
    <t>Elektroinstalační materiál Elektroinstalační krabice a rozvodky Bez zapojení Krabice KEZ do zateplení</t>
  </si>
  <si>
    <t>2146954172</t>
  </si>
  <si>
    <t>204</t>
  </si>
  <si>
    <t>7491201440</t>
  </si>
  <si>
    <t>Elektroinstalační materiál Elektroinstalační krabice a rozvodky Bez zapojení Krabice 8110 protipožární</t>
  </si>
  <si>
    <t>1471552673</t>
  </si>
  <si>
    <t>205</t>
  </si>
  <si>
    <t>7491201480</t>
  </si>
  <si>
    <t>Elektroinstalační materiál Elektroinstalační krabice a rozvodky Bez zapojení Krabice KU 68 LD/2 samoúchytná</t>
  </si>
  <si>
    <t>945362181</t>
  </si>
  <si>
    <t>206</t>
  </si>
  <si>
    <t>7491201540</t>
  </si>
  <si>
    <t>Elektroinstalační materiál Elektroinstalační krabice a rozvodky Bez zapojení Krabice lištová LK80X28/2T</t>
  </si>
  <si>
    <t>1509927694</t>
  </si>
  <si>
    <t>207</t>
  </si>
  <si>
    <t>7491201550</t>
  </si>
  <si>
    <t>Elektroinstalační materiál Elektroinstalační krabice a rozvodky Bez zapojení Krabicová rozvodka 6455-11, acidur, IP67 5P</t>
  </si>
  <si>
    <t>-450351790</t>
  </si>
  <si>
    <t>208</t>
  </si>
  <si>
    <t>7491204040</t>
  </si>
  <si>
    <t>Elektroinstalační materiál Zásuvky instalační Zásuvka polozápustná dvojnásobná chráněná, šroubové svorky, IP20</t>
  </si>
  <si>
    <t>473790125</t>
  </si>
  <si>
    <t>209</t>
  </si>
  <si>
    <t>7491204710</t>
  </si>
  <si>
    <t>Elektroinstalační materiál Zásuvky instalační Zásuvka dvojnásobná s ochranou proti přepětí</t>
  </si>
  <si>
    <t>-1045955457</t>
  </si>
  <si>
    <t>210</t>
  </si>
  <si>
    <t>7491205690</t>
  </si>
  <si>
    <t>Elektroinstalační materiál Zásuvky instalační Zásuvka 1 fázová 230V/16A montáž na DIN lištu</t>
  </si>
  <si>
    <t>-1172566093</t>
  </si>
  <si>
    <t>211</t>
  </si>
  <si>
    <t>7491510090</t>
  </si>
  <si>
    <t>Protipožární a kabelové ucpávky Protipožární ucpávky a tmely zpěvňující tmel CP 611A, tuba 310ml, do EI 90 min.</t>
  </si>
  <si>
    <t>866298305</t>
  </si>
  <si>
    <t>212</t>
  </si>
  <si>
    <t>7491510100</t>
  </si>
  <si>
    <t>Protipožární a kabelové ucpávky Kabelové ucpávky Vývodka M20 šedá, včetně těsnění</t>
  </si>
  <si>
    <t>-658797206</t>
  </si>
  <si>
    <t>213</t>
  </si>
  <si>
    <t>7492300140</t>
  </si>
  <si>
    <t>Závěsný systém vn Ostatní příslušenství Kabelová příchytka 40 C 29-40</t>
  </si>
  <si>
    <t>2130656661</t>
  </si>
  <si>
    <t>214</t>
  </si>
  <si>
    <t>7492501740</t>
  </si>
  <si>
    <t>Kabely, vodiče, šňůry Cu - nn Kabel silový 2 a 3-žílový Cu, plastová izolace CYKY 3O1,5 (3Ax1,5)</t>
  </si>
  <si>
    <t>-1214349098</t>
  </si>
  <si>
    <t>215</t>
  </si>
  <si>
    <t>7492501750</t>
  </si>
  <si>
    <t>Kabely, vodiče, šňůry Cu - nn Kabel silový 2 a 3-žílový Cu, plastová izolace CYKY 3O2,5 (3Ax2,5)</t>
  </si>
  <si>
    <t>1502912416</t>
  </si>
  <si>
    <t>216</t>
  </si>
  <si>
    <t>7492800070</t>
  </si>
  <si>
    <t>Sdělovací kabely pro silnoproudé aplikace Metalické kabely - nehořlavé JYTY 2O1 (2Dx1)</t>
  </si>
  <si>
    <t>115917676</t>
  </si>
  <si>
    <t>217</t>
  </si>
  <si>
    <t>7492800100</t>
  </si>
  <si>
    <t>Sdělovací kabely pro silnoproudé aplikace Metalické kabely - nehořlavé JYTY 30J1 (30Cx1)</t>
  </si>
  <si>
    <t>-1731296820</t>
  </si>
  <si>
    <t>218</t>
  </si>
  <si>
    <t>7492800140</t>
  </si>
  <si>
    <t>Sdělovací kabely pro silnoproudé aplikace Metalické kabely - nehořlavé JYTY 7O1 (7Dx1)</t>
  </si>
  <si>
    <t>-1337456674</t>
  </si>
  <si>
    <t>219</t>
  </si>
  <si>
    <t>7494002982</t>
  </si>
  <si>
    <t>Modulární přístroje Jističe do 63 A; 6 kA 1-pólové In 2 A, Ue AC 230 V / DC 72 V, charakteristika B, 1pól, Icn 6 kA</t>
  </si>
  <si>
    <t>-457428054</t>
  </si>
  <si>
    <t>220</t>
  </si>
  <si>
    <t>7494003546</t>
  </si>
  <si>
    <t>Modulární přístroje Jističe Jističe do 63 A AC/DC; 10 kA Jističe pro jištění stejnosměrných (DC) a střídavých (AC) obvodů, 1pólové In 1 A, Ue AC 230 V / DC 220 V, charakteristika C, 1pól, Icn 10 kA</t>
  </si>
  <si>
    <t>-1833353746</t>
  </si>
  <si>
    <t>221</t>
  </si>
  <si>
    <t>7494004178</t>
  </si>
  <si>
    <t>Modulární přístroje Přepěťové ochrany Přepěťové ochrany pro stejnosměrné aplikace typ 2, Imax 40 kA, Uc 800 V d.c., výměnné moduly, varistor</t>
  </si>
  <si>
    <t>-398597144</t>
  </si>
  <si>
    <t>222</t>
  </si>
  <si>
    <t>7496600530</t>
  </si>
  <si>
    <t>Vlastní spotřeba Akumulátory UPS 12V /7,2 Ah - gelový s životností min. 5 let</t>
  </si>
  <si>
    <t>1763645340</t>
  </si>
  <si>
    <t>223</t>
  </si>
  <si>
    <t>7496600540</t>
  </si>
  <si>
    <t>Vlastní spotřeba Akumulátory UPS 12V /12 Ah - gelový s životností min. 5 let</t>
  </si>
  <si>
    <t>-120895988</t>
  </si>
  <si>
    <t>224</t>
  </si>
  <si>
    <t>7596470260</t>
  </si>
  <si>
    <t>ASHS Sigma XT 3+1, hasicí ústředna, povrchová montáž</t>
  </si>
  <si>
    <t>-591916025</t>
  </si>
  <si>
    <t>225</t>
  </si>
  <si>
    <t>7596470270</t>
  </si>
  <si>
    <t>ASHS Sigma XT 3+1, hasicí ústředna, zápustná montáž</t>
  </si>
  <si>
    <t>-1911734135</t>
  </si>
  <si>
    <t>226</t>
  </si>
  <si>
    <t>7596470280</t>
  </si>
  <si>
    <t>ASHS Deska výstupů ústředny Sigma XT v krabici</t>
  </si>
  <si>
    <t>-526539507</t>
  </si>
  <si>
    <t>227</t>
  </si>
  <si>
    <t>7596470290</t>
  </si>
  <si>
    <t>ASHS Deska výstupů ústředny Sigma XT v krabici se zdrojem 0.75A</t>
  </si>
  <si>
    <t>-1108111197</t>
  </si>
  <si>
    <t>228</t>
  </si>
  <si>
    <t>7596470320</t>
  </si>
  <si>
    <t>ASHS Sigma XT+ 4+1, hasicí ústředna (4 smyčky, 1 hasební úsek)</t>
  </si>
  <si>
    <t>1385562220</t>
  </si>
  <si>
    <t>229</t>
  </si>
  <si>
    <t>7596470330</t>
  </si>
  <si>
    <t>ASHS Sigma XT+ 8+1, hasicí ústředna (8 smyček, 1 hasební úsek)</t>
  </si>
  <si>
    <t>1391920162</t>
  </si>
  <si>
    <t>230</t>
  </si>
  <si>
    <t>7596470340</t>
  </si>
  <si>
    <t>ASHS Hasicí modul k rozšíření ústředny (PCB a čelní panel)</t>
  </si>
  <si>
    <t>-2136927779</t>
  </si>
  <si>
    <t>231</t>
  </si>
  <si>
    <t>7596470350</t>
  </si>
  <si>
    <t>ASHS Sigma Si, tlačítko nouzové přerušení, zelené tl.</t>
  </si>
  <si>
    <t>-72873555</t>
  </si>
  <si>
    <t>232</t>
  </si>
  <si>
    <t>7596470360</t>
  </si>
  <si>
    <t>ASHS Výstražný panel "HAŠENÍ NEVSTUPOVAT"</t>
  </si>
  <si>
    <t>-1763058973</t>
  </si>
  <si>
    <t>233</t>
  </si>
  <si>
    <t>7596470390</t>
  </si>
  <si>
    <t>ASHS 16 l tlaková nádoba</t>
  </si>
  <si>
    <t>-319911546</t>
  </si>
  <si>
    <t>234</t>
  </si>
  <si>
    <t>7596470400</t>
  </si>
  <si>
    <t>ASHS 28 l tlaková nádoba</t>
  </si>
  <si>
    <t>-1270079737</t>
  </si>
  <si>
    <t>235</t>
  </si>
  <si>
    <t>7596470410</t>
  </si>
  <si>
    <t>ASHS 51 l tlaková nádoba</t>
  </si>
  <si>
    <t>1642457868</t>
  </si>
  <si>
    <t>236</t>
  </si>
  <si>
    <t>7596470420</t>
  </si>
  <si>
    <t>ASHS 81 l tlaková nádoba</t>
  </si>
  <si>
    <t>791429498</t>
  </si>
  <si>
    <t>237</t>
  </si>
  <si>
    <t>7596470430</t>
  </si>
  <si>
    <t>ASHS 142 l tlaková nádoba</t>
  </si>
  <si>
    <t>576338950</t>
  </si>
  <si>
    <t>238</t>
  </si>
  <si>
    <t>7596470440</t>
  </si>
  <si>
    <t>ASHS Ventil tlakové nádoby 40</t>
  </si>
  <si>
    <t>239471378</t>
  </si>
  <si>
    <t>239</t>
  </si>
  <si>
    <t>7596470450</t>
  </si>
  <si>
    <t>ASHS Ventil tlakové nádoby 50</t>
  </si>
  <si>
    <t>-1853587578</t>
  </si>
  <si>
    <t>240</t>
  </si>
  <si>
    <t>7596470460</t>
  </si>
  <si>
    <t>ASHS Ventil tlakové nádoby 65</t>
  </si>
  <si>
    <t>701676730</t>
  </si>
  <si>
    <t>241</t>
  </si>
  <si>
    <t>7596470470</t>
  </si>
  <si>
    <t>ASHS Manometr</t>
  </si>
  <si>
    <t>-1486751528</t>
  </si>
  <si>
    <t>242</t>
  </si>
  <si>
    <t>7596470480</t>
  </si>
  <si>
    <t>ASHS 2 vst. 50mm sběrné potrubí, pozink</t>
  </si>
  <si>
    <t>1644998239</t>
  </si>
  <si>
    <t>243</t>
  </si>
  <si>
    <t>7596470500</t>
  </si>
  <si>
    <t>ASHS 3 vst. 80mm sběrné potrubí, pozink</t>
  </si>
  <si>
    <t>227768163</t>
  </si>
  <si>
    <t>244</t>
  </si>
  <si>
    <t>7596470520</t>
  </si>
  <si>
    <t>ASHS 3 vst. 100mm sběrné potrubí, pozink</t>
  </si>
  <si>
    <t>-1884704066</t>
  </si>
  <si>
    <t>245</t>
  </si>
  <si>
    <t>7596470530</t>
  </si>
  <si>
    <t>ASHS Elektrický spouštěč, 24V=/0,2 A (pro ventily GCV 40,50,65)</t>
  </si>
  <si>
    <t>-1379309876</t>
  </si>
  <si>
    <t>246</t>
  </si>
  <si>
    <t>7596470540</t>
  </si>
  <si>
    <t>ASHS Monitor tlaku v láhvi</t>
  </si>
  <si>
    <t>747035342</t>
  </si>
  <si>
    <t>247</t>
  </si>
  <si>
    <t>7596470550</t>
  </si>
  <si>
    <t>ASHS Tlakový spínač</t>
  </si>
  <si>
    <t>584269819</t>
  </si>
  <si>
    <t>248</t>
  </si>
  <si>
    <t>7596470590</t>
  </si>
  <si>
    <t>ASHS Výstražné značení - manuální spouštění FM-200 - samolepka</t>
  </si>
  <si>
    <t>1093953205</t>
  </si>
  <si>
    <t>249</t>
  </si>
  <si>
    <t>7596470610</t>
  </si>
  <si>
    <t>ASHS Výstražné značení - zákaz kouření - samolepka</t>
  </si>
  <si>
    <t>-19741391</t>
  </si>
  <si>
    <t>250</t>
  </si>
  <si>
    <t>7596470620</t>
  </si>
  <si>
    <t>ASHS Sada popisů na tlakovou nádobu CZ/EN</t>
  </si>
  <si>
    <t>376192976</t>
  </si>
  <si>
    <t>251</t>
  </si>
  <si>
    <t>7596470625</t>
  </si>
  <si>
    <t>ASHS GHZ hasivo NOVEC 1230</t>
  </si>
  <si>
    <t>kg</t>
  </si>
  <si>
    <t>-2103230336</t>
  </si>
  <si>
    <t>252</t>
  </si>
  <si>
    <t>7596470665</t>
  </si>
  <si>
    <t>ASHS tlač.hlásič START</t>
  </si>
  <si>
    <t>1390298856</t>
  </si>
  <si>
    <t>253</t>
  </si>
  <si>
    <t>7596470670</t>
  </si>
  <si>
    <t>ASHS tlač.hlásič STOP</t>
  </si>
  <si>
    <t>-546835926</t>
  </si>
  <si>
    <t>254</t>
  </si>
  <si>
    <t>7596470675</t>
  </si>
  <si>
    <t>ASHS optickokouřový napěťový ORBIS Multisensor</t>
  </si>
  <si>
    <t>759154259</t>
  </si>
  <si>
    <t>255</t>
  </si>
  <si>
    <t>7596470680</t>
  </si>
  <si>
    <t>ASHS patice ORBIS Multisensor</t>
  </si>
  <si>
    <t>-1995456802</t>
  </si>
  <si>
    <t>256</t>
  </si>
  <si>
    <t>7596470685</t>
  </si>
  <si>
    <t>ASHS optickoakustická signalizace SONOS červená</t>
  </si>
  <si>
    <t>-2063307002</t>
  </si>
  <si>
    <t>257</t>
  </si>
  <si>
    <t>7596470690</t>
  </si>
  <si>
    <t>ASHS optickoakustická signalizace SONOS oranžová</t>
  </si>
  <si>
    <t>583191425</t>
  </si>
  <si>
    <t>258</t>
  </si>
  <si>
    <t>7597111146</t>
  </si>
  <si>
    <t>EZS Zálohovaná plastová siréna venkovní 110dB/1m s majákem a akumulátorem</t>
  </si>
  <si>
    <t>-1550587947</t>
  </si>
  <si>
    <t>259</t>
  </si>
  <si>
    <t>7597111152</t>
  </si>
  <si>
    <t>EZS Nezálohovaná plastová vnitřní siréna 115dB/1m s červeným majákem</t>
  </si>
  <si>
    <t>28589692</t>
  </si>
  <si>
    <t>260</t>
  </si>
  <si>
    <t>7596470695</t>
  </si>
  <si>
    <t>ASHS laserová nasávací jednotka MIKRA 100</t>
  </si>
  <si>
    <t>207557344</t>
  </si>
  <si>
    <t>261</t>
  </si>
  <si>
    <t>7596440200</t>
  </si>
  <si>
    <t>Hlásiče Konvenční hlásiče Hlásič kouře optický konvenční napěťový</t>
  </si>
  <si>
    <t>-1396852105</t>
  </si>
  <si>
    <t>262</t>
  </si>
  <si>
    <t>7596440210</t>
  </si>
  <si>
    <t>Hlásiče Konvenční hlásiče Hlásič kouře optický konvenční napěťový, EXE</t>
  </si>
  <si>
    <t>-1899101085</t>
  </si>
  <si>
    <t>263</t>
  </si>
  <si>
    <t>7596440300</t>
  </si>
  <si>
    <t>Hlásiče Zásuvky, svorkovnice Zásuvka pro konvenční hlásiče</t>
  </si>
  <si>
    <t>272325112</t>
  </si>
  <si>
    <t>264</t>
  </si>
  <si>
    <t>7596410200</t>
  </si>
  <si>
    <t>Ústředny Prvky pro analogový adresovatelný systém Linka RS 485 Jednotka výstupů - 8x reléový výstup, v krabici</t>
  </si>
  <si>
    <t>1776177283</t>
  </si>
  <si>
    <t>265</t>
  </si>
  <si>
    <t>7596410215</t>
  </si>
  <si>
    <t>Ústředny Prvky pro analogový adresovatelný systém Linka RS 485 Modul reléový do MHY 918 (2ks relé)</t>
  </si>
  <si>
    <t>-845089163</t>
  </si>
  <si>
    <t>266</t>
  </si>
  <si>
    <t>7596480055</t>
  </si>
  <si>
    <t>Měřící, zkušební a montážní přípravky a kabely Hlavice s nástavcem (MHG 181,142,185,381)</t>
  </si>
  <si>
    <t>-1150528329</t>
  </si>
  <si>
    <t>267</t>
  </si>
  <si>
    <t>7596480010</t>
  </si>
  <si>
    <t>Měřící, zkušební a montážní přípravky a kabely Zkušební plyn s výsuvným aplikátorem</t>
  </si>
  <si>
    <t>1499716754</t>
  </si>
  <si>
    <t>268</t>
  </si>
  <si>
    <t>7590540564</t>
  </si>
  <si>
    <t>Slaboproudé rozvody, kabely pro přívod a vnitřní instalaci UTP/FTP kategorie 6,  250MHz  1 Gbps UTP Nestíněný vnitřní, drát, nehořlavý, bezhalogenní, nízkodýmavý</t>
  </si>
  <si>
    <t>-1105991594</t>
  </si>
  <si>
    <t>269</t>
  </si>
  <si>
    <t>7590540589</t>
  </si>
  <si>
    <t>Slaboproudé rozvody, kabely pro přívod a vnitřní instalaci UTP/FTP kategorie 6,  250MHz  1 Gbps FTP Stíněný, vnitřní, drát, nehořlavý, bezhalogenní, nízkodýmavý</t>
  </si>
  <si>
    <t>-1602492928</t>
  </si>
  <si>
    <t>270</t>
  </si>
  <si>
    <t>7596460110</t>
  </si>
  <si>
    <t>Náhradní díly k EPS Paralelní signalizace, IP40</t>
  </si>
  <si>
    <t>1445275111</t>
  </si>
  <si>
    <t>271</t>
  </si>
  <si>
    <t>7596430215</t>
  </si>
  <si>
    <t>Sirény a majáky Maják+Siréna (certifikované - CPD) 9-28Vss, 20mA/24V, IP 65, 1Hz,červ. maják,bílé tělo, vysoká</t>
  </si>
  <si>
    <t>1304611367</t>
  </si>
  <si>
    <t>272</t>
  </si>
  <si>
    <t>7596470100</t>
  </si>
  <si>
    <t>ASHS Deska sirénních výstupů Sigma CP</t>
  </si>
  <si>
    <t>1299998046</t>
  </si>
  <si>
    <t>273</t>
  </si>
  <si>
    <t>7596490010</t>
  </si>
  <si>
    <t>Ostatní Provozní kniha Provozní kniha EPS, LDP, ASHS</t>
  </si>
  <si>
    <t>597842680</t>
  </si>
  <si>
    <t>274</t>
  </si>
  <si>
    <t>7592940320</t>
  </si>
  <si>
    <t>Baterie Staniční akumulátory Pb blok 12V/7,2 Ah, VRLA, připojení faston F2-6,3mm, životnost 6-9 let, cena včetně spojovacího materiálu a bateriového nosiče či stojanu</t>
  </si>
  <si>
    <t>1686741174</t>
  </si>
  <si>
    <t>275</t>
  </si>
  <si>
    <t>7592940335</t>
  </si>
  <si>
    <t>Baterie Staniční akumulátory Pb blok 12V/15 Ah, VRLA, připojení faston F2-6,3mm, životnost 6-9 let, cena včetně spojovacího materiálu a bateriového nosiče či stojanu</t>
  </si>
  <si>
    <t>266812048</t>
  </si>
  <si>
    <t>276</t>
  </si>
  <si>
    <t>7592940480</t>
  </si>
  <si>
    <t>Baterie Staniční akumulátory Pb blok 12V/20 Ah, VRLA, připojení oko M5, životnost 10-12 let, cena včetně spojovacího materiálu a bateriového nosiče či stojanu</t>
  </si>
  <si>
    <t>835385475</t>
  </si>
  <si>
    <t>277</t>
  </si>
  <si>
    <t>7593100900</t>
  </si>
  <si>
    <t>Měniče Měnič DC 24V/24V spínaný, s galvanickýmoddělením, stabilizovaný</t>
  </si>
  <si>
    <t>583244600</t>
  </si>
  <si>
    <t>OST</t>
  </si>
  <si>
    <t>Ostatní</t>
  </si>
  <si>
    <t>278</t>
  </si>
  <si>
    <t>K</t>
  </si>
  <si>
    <t>7491151010</t>
  </si>
  <si>
    <t>Montáž trubek ohebných elektroinstalačních hladkých z PVC uložených volně nebo pod omítkou průměru do 50 mm</t>
  </si>
  <si>
    <t>-248222226</t>
  </si>
  <si>
    <t>12*4</t>
  </si>
  <si>
    <t>279</t>
  </si>
  <si>
    <t>7491254010</t>
  </si>
  <si>
    <t>Montáž zásuvek instalačních domovních 10/16 A, 250 V, IP20 bez přepěťové ochrany nebo se zabudovanou přepěťovou ochranou jednoduchých nebo dvojitých</t>
  </si>
  <si>
    <t>-780089070</t>
  </si>
  <si>
    <t>280</t>
  </si>
  <si>
    <t>7495554025</t>
  </si>
  <si>
    <t>Montáž traťových trafostanic 6 kV základové desky venkovní skříně</t>
  </si>
  <si>
    <t>-1843559769</t>
  </si>
  <si>
    <t>281</t>
  </si>
  <si>
    <t>7590125040</t>
  </si>
  <si>
    <t>Montáž skříně oceloplechové venkovní</t>
  </si>
  <si>
    <t>182478784</t>
  </si>
  <si>
    <t>282</t>
  </si>
  <si>
    <t>7590135030</t>
  </si>
  <si>
    <t>Připevnění kabelového rozvaděče pro vnější i vnitřní instalaci na konstrukci nebo stožár</t>
  </si>
  <si>
    <t>1168575033</t>
  </si>
  <si>
    <t>283</t>
  </si>
  <si>
    <t>7590135032</t>
  </si>
  <si>
    <t>Připevnění kabelového rozvaděče pro vnější i vnitřní instalaci na stěnu</t>
  </si>
  <si>
    <t>-1751824194</t>
  </si>
  <si>
    <t>284</t>
  </si>
  <si>
    <t>7590525145</t>
  </si>
  <si>
    <t>Uložení do žlabu/trubky/lišty kabelu STP/UTP/FTP (do cat. 6)</t>
  </si>
  <si>
    <t>2021619125</t>
  </si>
  <si>
    <t>1060*4</t>
  </si>
  <si>
    <t>285</t>
  </si>
  <si>
    <t>7590525146</t>
  </si>
  <si>
    <t>Uložení do žlabu/trubky/lišty kabelu SYKFY 5x2x0,5</t>
  </si>
  <si>
    <t>-1831405844</t>
  </si>
  <si>
    <t>286</t>
  </si>
  <si>
    <t>7590525147</t>
  </si>
  <si>
    <t>Uložení do žlabu/trubky/lišty kabelu SYKFY 10x2x0,5</t>
  </si>
  <si>
    <t>-602198352</t>
  </si>
  <si>
    <t>287</t>
  </si>
  <si>
    <t>7590525148</t>
  </si>
  <si>
    <t>Uložení do žlabu/trubky/lišty kabelu SYKFY 20x2x0,5</t>
  </si>
  <si>
    <t>1008522530</t>
  </si>
  <si>
    <t>288</t>
  </si>
  <si>
    <t>7590525157</t>
  </si>
  <si>
    <t>Uložení na rošt kabelu STP/UTP/FTP (do cat. 6) na rošt</t>
  </si>
  <si>
    <t>2011147000</t>
  </si>
  <si>
    <t>289</t>
  </si>
  <si>
    <t>7590525125</t>
  </si>
  <si>
    <t>Montáž kabelu metalického zatažení do chráničky do 2 kg/m</t>
  </si>
  <si>
    <t>512</t>
  </si>
  <si>
    <t>1709832061</t>
  </si>
  <si>
    <t>290</t>
  </si>
  <si>
    <t>7590525126</t>
  </si>
  <si>
    <t>Montáž kabelu metalického zatažení do chráničky přes 2 do 4 kg/m</t>
  </si>
  <si>
    <t>1715266545</t>
  </si>
  <si>
    <t>291</t>
  </si>
  <si>
    <t>7590525127</t>
  </si>
  <si>
    <t>Montáž kabelu metalického zatažení do chráničky přes 4 do 6 kg/m</t>
  </si>
  <si>
    <t>1717044527</t>
  </si>
  <si>
    <t>292</t>
  </si>
  <si>
    <t>7590525178</t>
  </si>
  <si>
    <t>Montáž kabelu úložného volně uloženého s jádrem 0,8 mm TCEKE do 50 XN</t>
  </si>
  <si>
    <t>-1767743072</t>
  </si>
  <si>
    <t>293</t>
  </si>
  <si>
    <t>7590525201</t>
  </si>
  <si>
    <t>Montáž kabelu úložného volně uloženého s jádrem 1,3 mm RCEPKEY 1 P</t>
  </si>
  <si>
    <t>-199339654</t>
  </si>
  <si>
    <t>294</t>
  </si>
  <si>
    <t>7590525212</t>
  </si>
  <si>
    <t>Montáž kabelu úložného připevněného na zeď s jádry 0,4 a 0,6 a 0,8 mm TCKQY, TCKQYPY TCKQY, TCKQYPY, TCEKE</t>
  </si>
  <si>
    <t>-1151005181</t>
  </si>
  <si>
    <t>295</t>
  </si>
  <si>
    <t>7590525670</t>
  </si>
  <si>
    <t>Montáž ukončení celoplastového kabelu v závěru nebo rozvaděči se zářezovými svorkovnicemi zářezová technologie LSA do 10 čtyřek</t>
  </si>
  <si>
    <t>-1710081042</t>
  </si>
  <si>
    <t>296</t>
  </si>
  <si>
    <t>7590525671</t>
  </si>
  <si>
    <t>Montáž ukončení celoplastového kabelu v závěru nebo rozvaděči se zářezovými svorkovnicemi zářezová technologie LSA do 20 čtyřek</t>
  </si>
  <si>
    <t>1902424781</t>
  </si>
  <si>
    <t>297</t>
  </si>
  <si>
    <t>7590525677</t>
  </si>
  <si>
    <t>Montáž ukončení celoplastového kabelu v závěru nebo rozvaděči se zářezovými svorkovnicemi instalace modulu MINI-Jack nestíněný do cat. 5E</t>
  </si>
  <si>
    <t>1966233803</t>
  </si>
  <si>
    <t>298</t>
  </si>
  <si>
    <t>7590525678</t>
  </si>
  <si>
    <t>Montáž ukončení celoplastového kabelu v závěru nebo rozvaděči se zářezovými svorkovnicemi instalace modulu MINI-Jack nestíněný do cat. 6</t>
  </si>
  <si>
    <t>839970655</t>
  </si>
  <si>
    <t>299</t>
  </si>
  <si>
    <t>7590525680</t>
  </si>
  <si>
    <t>Montáž ukončení celoplastového kabelu v závěru nebo rozvaděči se zářezovými svorkovnicemi instalace modulu MINI-Jack stíněný do cat. 5E</t>
  </si>
  <si>
    <t>804956103</t>
  </si>
  <si>
    <t>300</t>
  </si>
  <si>
    <t>7590525681</t>
  </si>
  <si>
    <t>Montáž ukončení celoplastového kabelu v závěru nebo rozvaděči se zářezovými svorkovnicemi instalace modulu MINI-Jack stíněný do cat. 6</t>
  </si>
  <si>
    <t>611063143</t>
  </si>
  <si>
    <t>301</t>
  </si>
  <si>
    <t>7590525683</t>
  </si>
  <si>
    <t>Montáž ukončení celoplastového kabelu v závěru nebo rozvaděči se zářezovými svorkovnicemi instalace telefonního patchpanelu včetně zakončení 25 pozic</t>
  </si>
  <si>
    <t>64633909</t>
  </si>
  <si>
    <t>302</t>
  </si>
  <si>
    <t>7590525684</t>
  </si>
  <si>
    <t>Montáž ukončení celoplastového kabelu v závěru nebo rozvaděči se zářezovými svorkovnicemi instalace telefonního patchpanelu včetně zakončení 50 pozic</t>
  </si>
  <si>
    <t>341686109</t>
  </si>
  <si>
    <t>303</t>
  </si>
  <si>
    <t>7590525722</t>
  </si>
  <si>
    <t>Montáž ukončení vodiče v závěru nebo rozvaděči zářezovými svorkovnicemi</t>
  </si>
  <si>
    <t>-1840510468</t>
  </si>
  <si>
    <t>304</t>
  </si>
  <si>
    <t>7590525730</t>
  </si>
  <si>
    <t>Montáž boxu pod omítku Krone U - 50</t>
  </si>
  <si>
    <t>-156983189</t>
  </si>
  <si>
    <t>305</t>
  </si>
  <si>
    <t>7590535080</t>
  </si>
  <si>
    <t>Montáž bleskojistek</t>
  </si>
  <si>
    <t>-127702535</t>
  </si>
  <si>
    <t>306</t>
  </si>
  <si>
    <t>7590545010</t>
  </si>
  <si>
    <t>Montáž vodiče sdělovacího izolovaného na zeď</t>
  </si>
  <si>
    <t>78205646</t>
  </si>
  <si>
    <t>307</t>
  </si>
  <si>
    <t>7590545012</t>
  </si>
  <si>
    <t>Montáž vodiče sdělovacího izolovaného v drážce pod omítkou</t>
  </si>
  <si>
    <t>1579584664</t>
  </si>
  <si>
    <t>308</t>
  </si>
  <si>
    <t>7590545014</t>
  </si>
  <si>
    <t>Montáž vodiče sdělovacího izolovaného v trubce nebo liště</t>
  </si>
  <si>
    <t>2091649328</t>
  </si>
  <si>
    <t>309</t>
  </si>
  <si>
    <t>7590545030</t>
  </si>
  <si>
    <t>Montáž šnůry volně uložené</t>
  </si>
  <si>
    <t>593634397</t>
  </si>
  <si>
    <t>310</t>
  </si>
  <si>
    <t>7590545032</t>
  </si>
  <si>
    <t>Montáž šnůry pevně uložené</t>
  </si>
  <si>
    <t>1495832261</t>
  </si>
  <si>
    <t>311</t>
  </si>
  <si>
    <t>7590545050</t>
  </si>
  <si>
    <t>Uložení kabelu CYKY do žlabového rozvodu zabezpečovací ústředny do 4 x 10 mm</t>
  </si>
  <si>
    <t>1347558938</t>
  </si>
  <si>
    <t>312</t>
  </si>
  <si>
    <t>7590545052</t>
  </si>
  <si>
    <t>Uložení kabelu CYKY do žlabového rozvodu zabezpečovací ústředny nad 4 x 10 mm</t>
  </si>
  <si>
    <t>-378090781</t>
  </si>
  <si>
    <t>313</t>
  </si>
  <si>
    <t>7590545110</t>
  </si>
  <si>
    <t>Montáž kabelu SEKU, SYKFY připevněného na zeď</t>
  </si>
  <si>
    <t>1921111618</t>
  </si>
  <si>
    <t>314</t>
  </si>
  <si>
    <t>7590545112</t>
  </si>
  <si>
    <t>Montáž kabelu SEKU, SYKFY uloženého pod omítku</t>
  </si>
  <si>
    <t>830862834</t>
  </si>
  <si>
    <t>315</t>
  </si>
  <si>
    <t>7590545116</t>
  </si>
  <si>
    <t>Montáž kabelu SEKU, SYKFY do žlabu</t>
  </si>
  <si>
    <t>-1620343033</t>
  </si>
  <si>
    <t>316</t>
  </si>
  <si>
    <t>7590545120</t>
  </si>
  <si>
    <t>Upevnění lišty NIEDAX</t>
  </si>
  <si>
    <t>-2003037816</t>
  </si>
  <si>
    <t>317</t>
  </si>
  <si>
    <t>7590545130</t>
  </si>
  <si>
    <t>Montáž kabelu SEKU, SYKFY na NIEDAX lištu</t>
  </si>
  <si>
    <t>-1044427284</t>
  </si>
  <si>
    <t>318</t>
  </si>
  <si>
    <t>7590545150</t>
  </si>
  <si>
    <t>Montáž kabelu SEKU, SYKFY na rošt do 5 m</t>
  </si>
  <si>
    <t>-1089363946</t>
  </si>
  <si>
    <t>319</t>
  </si>
  <si>
    <t>7590545152</t>
  </si>
  <si>
    <t>Montáž kabelu SEKU, SYKFY na rošt přes 5 do 10 m</t>
  </si>
  <si>
    <t>-282624767</t>
  </si>
  <si>
    <t>320</t>
  </si>
  <si>
    <t>7590545154</t>
  </si>
  <si>
    <t>Montáž kabelu SEKU, SYKFY na rošt přes 10 do 20 m</t>
  </si>
  <si>
    <t>882196504</t>
  </si>
  <si>
    <t>321</t>
  </si>
  <si>
    <t>7590555362</t>
  </si>
  <si>
    <t>Montáž svorkovnice se šrouby</t>
  </si>
  <si>
    <t>1705517027</t>
  </si>
  <si>
    <t>322</t>
  </si>
  <si>
    <t>7590565010</t>
  </si>
  <si>
    <t>Spojování a ukončení kabelů optických v optickém rozvaděči pro 8 vláken</t>
  </si>
  <si>
    <t>-682036089</t>
  </si>
  <si>
    <t>323</t>
  </si>
  <si>
    <t>7590565030</t>
  </si>
  <si>
    <t>Spojování a ukončení kabelů optických instalace do spojky nebo rozvaděče</t>
  </si>
  <si>
    <t>vlákno</t>
  </si>
  <si>
    <t>-341273845</t>
  </si>
  <si>
    <t>324</t>
  </si>
  <si>
    <t>7590565050</t>
  </si>
  <si>
    <t>Spojování a ukončení kabelů optických svár optického vlákna ve spojce (rozvaděči) do 36 vláken</t>
  </si>
  <si>
    <t>1974204203</t>
  </si>
  <si>
    <t>325</t>
  </si>
  <si>
    <t>7590565080</t>
  </si>
  <si>
    <t>Uložení kabelové rezervy optického kabelu</t>
  </si>
  <si>
    <t>98065303</t>
  </si>
  <si>
    <t>8*4</t>
  </si>
  <si>
    <t>326</t>
  </si>
  <si>
    <t>7590585070</t>
  </si>
  <si>
    <t>Připojení kabelu na zářezový rozv. pásek (lištu) 5x2</t>
  </si>
  <si>
    <t>1963834309</t>
  </si>
  <si>
    <t>327</t>
  </si>
  <si>
    <t>7590585072</t>
  </si>
  <si>
    <t>Připojení kabelu na zářezový rozv. pásek (lištu) 20 x 3</t>
  </si>
  <si>
    <t>-12861620</t>
  </si>
  <si>
    <t>328</t>
  </si>
  <si>
    <t>7590585350</t>
  </si>
  <si>
    <t>Montáž pancéřové trubky průměru do 16 mm</t>
  </si>
  <si>
    <t>1823981413</t>
  </si>
  <si>
    <t>329</t>
  </si>
  <si>
    <t>7590585352</t>
  </si>
  <si>
    <t>Montáž pancéřové trubky průměru do 36 mm</t>
  </si>
  <si>
    <t>-1547225597</t>
  </si>
  <si>
    <t>330</t>
  </si>
  <si>
    <t>7590585364</t>
  </si>
  <si>
    <t>Uzemnění trubky svorkou SJ 01</t>
  </si>
  <si>
    <t>336860523</t>
  </si>
  <si>
    <t>331</t>
  </si>
  <si>
    <t>7590585370</t>
  </si>
  <si>
    <t>Uzemnění trubky ST 09</t>
  </si>
  <si>
    <t>1083641186</t>
  </si>
  <si>
    <t>332</t>
  </si>
  <si>
    <t>7592525083</t>
  </si>
  <si>
    <t>Softwarové práce na zařízení integračního koncentrátoru InK DDTS ŽDC TLS ASHS v počtu čidel na ústřednu do 4 kusů</t>
  </si>
  <si>
    <t>991425685</t>
  </si>
  <si>
    <t>333</t>
  </si>
  <si>
    <t>7592525085</t>
  </si>
  <si>
    <t>Softwarové práce na zařízení integračního koncentrátoru InK DDTS ŽDC TLS ASHS v počtu čidel na ústřednu přes 4 do 8 kusů</t>
  </si>
  <si>
    <t>1650230840</t>
  </si>
  <si>
    <t>334</t>
  </si>
  <si>
    <t>7593315260</t>
  </si>
  <si>
    <t>Montáž kabelového roštu délky 800, 1440 nebo 1680 mm</t>
  </si>
  <si>
    <t>1224499068</t>
  </si>
  <si>
    <t>335</t>
  </si>
  <si>
    <t>7593315270</t>
  </si>
  <si>
    <t>Montáž kabelového roštu pro volné/pevné uložení šířky 53 mm</t>
  </si>
  <si>
    <t>-1741077557</t>
  </si>
  <si>
    <t>336</t>
  </si>
  <si>
    <t>7593315310</t>
  </si>
  <si>
    <t>Montáž skříně rozvodné na omítku SNO 3</t>
  </si>
  <si>
    <t>-2009014537</t>
  </si>
  <si>
    <t>337</t>
  </si>
  <si>
    <t>7593315390</t>
  </si>
  <si>
    <t>Montáž panelu (kazety, vany desek plošných spojů) plast do RACKU 19"</t>
  </si>
  <si>
    <t>1780115346</t>
  </si>
  <si>
    <t>338</t>
  </si>
  <si>
    <t>7593315392</t>
  </si>
  <si>
    <t>Montáž panelu do RACKU 19"</t>
  </si>
  <si>
    <t>-1107201878</t>
  </si>
  <si>
    <t>339</t>
  </si>
  <si>
    <t>7593315405</t>
  </si>
  <si>
    <t>Montáž rámu (kazety, vany desek plošných spojů) na stěnu</t>
  </si>
  <si>
    <t>809462831</t>
  </si>
  <si>
    <t>340</t>
  </si>
  <si>
    <t>7593325010</t>
  </si>
  <si>
    <t>Montáž do LSA pásku bleskojistky</t>
  </si>
  <si>
    <t>2074365871</t>
  </si>
  <si>
    <t>341</t>
  </si>
  <si>
    <t>7593325015</t>
  </si>
  <si>
    <t>Montáž do LSA pásku přepěťové ochrany</t>
  </si>
  <si>
    <t>-1894672016</t>
  </si>
  <si>
    <t>342</t>
  </si>
  <si>
    <t>7593505030</t>
  </si>
  <si>
    <t>Montáž protipožární přepážky vodorovné uložení do 100 žil</t>
  </si>
  <si>
    <t>-591263734</t>
  </si>
  <si>
    <t>343</t>
  </si>
  <si>
    <t>7593505050</t>
  </si>
  <si>
    <t>Montáž protipožární přepážky svislé uložení do 100 žil</t>
  </si>
  <si>
    <t>-1316640254</t>
  </si>
  <si>
    <t>344</t>
  </si>
  <si>
    <t>7593505110</t>
  </si>
  <si>
    <t>Zatažení ochranné trubky HFX 20 uvnitř objektu</t>
  </si>
  <si>
    <t>-585607328</t>
  </si>
  <si>
    <t>345</t>
  </si>
  <si>
    <t>7593505132</t>
  </si>
  <si>
    <t>Zakrytí kabelu HDPE plastovou deskou (bez desky)</t>
  </si>
  <si>
    <t>-76472901</t>
  </si>
  <si>
    <t>346</t>
  </si>
  <si>
    <t>7593505134</t>
  </si>
  <si>
    <t>Zakrytí kabelu resp. trubek výstražnou fólií (bez fólie)</t>
  </si>
  <si>
    <t>435108043</t>
  </si>
  <si>
    <t>347</t>
  </si>
  <si>
    <t>7593505200</t>
  </si>
  <si>
    <t>Uložení HDPE trubky pro optický kabel do kabelového žlabu</t>
  </si>
  <si>
    <t>622981595</t>
  </si>
  <si>
    <t>348</t>
  </si>
  <si>
    <t>7593505202</t>
  </si>
  <si>
    <t>Uložení HDPE trubky pro optický kabel do výkopu bez zřízení lože a bez krytí</t>
  </si>
  <si>
    <t>CS ÚRS 2021 01</t>
  </si>
  <si>
    <t>1139292086</t>
  </si>
  <si>
    <t>349</t>
  </si>
  <si>
    <t>7593505210</t>
  </si>
  <si>
    <t>Montáž ochranné trubky pro optický kabel průměr 40 mm pro SZZ</t>
  </si>
  <si>
    <t>-13496610</t>
  </si>
  <si>
    <t>350</t>
  </si>
  <si>
    <t>7593505212</t>
  </si>
  <si>
    <t>Montáž ochranné trubky pro optický kabel HFXP na rošt</t>
  </si>
  <si>
    <t>282849691</t>
  </si>
  <si>
    <t>150*4</t>
  </si>
  <si>
    <t>351</t>
  </si>
  <si>
    <t>7593505290</t>
  </si>
  <si>
    <t>Zafukování optického kabelu obsazené</t>
  </si>
  <si>
    <t>226120494</t>
  </si>
  <si>
    <t>352</t>
  </si>
  <si>
    <t>7593505292</t>
  </si>
  <si>
    <t>Zafukování optického kabelu HDPE</t>
  </si>
  <si>
    <t>-1126737739</t>
  </si>
  <si>
    <t>353</t>
  </si>
  <si>
    <t>7593505320</t>
  </si>
  <si>
    <t>Uložení optického kabelu na rošt do 12 vláken</t>
  </si>
  <si>
    <t>-1641095939</t>
  </si>
  <si>
    <t>354</t>
  </si>
  <si>
    <t>7593505330</t>
  </si>
  <si>
    <t>Uložení optického kabelu do žlabu/trubky/lišty do 12 vláken</t>
  </si>
  <si>
    <t>-1912645713</t>
  </si>
  <si>
    <t>355</t>
  </si>
  <si>
    <t>7596615034</t>
  </si>
  <si>
    <t>Montáž hodin hlavních HSH 3</t>
  </si>
  <si>
    <t>1233398372</t>
  </si>
  <si>
    <t>356</t>
  </si>
  <si>
    <t>7598085275</t>
  </si>
  <si>
    <t>Měření svodu</t>
  </si>
  <si>
    <t>120151913</t>
  </si>
  <si>
    <t>357</t>
  </si>
  <si>
    <t>7598095005</t>
  </si>
  <si>
    <t>Změření zemního odporu</t>
  </si>
  <si>
    <t>-215794265</t>
  </si>
  <si>
    <t>358</t>
  </si>
  <si>
    <t>7598095647</t>
  </si>
  <si>
    <t>Vyhotovení revizní zprávy SZ - sdělovací zařízení (zapojovače a pod.)</t>
  </si>
  <si>
    <t>-1989394494</t>
  </si>
  <si>
    <t>359</t>
  </si>
  <si>
    <t>7598095649</t>
  </si>
  <si>
    <t>Vyhotovení revizní zprávy HZ - hodinové zařízení</t>
  </si>
  <si>
    <t>-803396316</t>
  </si>
  <si>
    <t>360</t>
  </si>
  <si>
    <t>7598095651</t>
  </si>
  <si>
    <t>Vyhotovení revizní zprávy RZ - rozhlasové zařízení</t>
  </si>
  <si>
    <t>-401858436</t>
  </si>
  <si>
    <t>361</t>
  </si>
  <si>
    <t>7598095663</t>
  </si>
  <si>
    <t>Vyhotovení revizní zprávy kabelová přípojka</t>
  </si>
  <si>
    <t>181370434</t>
  </si>
  <si>
    <t>362</t>
  </si>
  <si>
    <t>7491152020</t>
  </si>
  <si>
    <t>Montáž trubek pevných elektroinstalačních tuhých plastových bezhalogenových (HF) uložených pevně průměru do 50 mm</t>
  </si>
  <si>
    <t>-1167071539</t>
  </si>
  <si>
    <t>363</t>
  </si>
  <si>
    <t>7491153010</t>
  </si>
  <si>
    <t>Montáž trubek kovových elektroinstalačních uložených volně nebo pevně ohebných průměru do 48 mm</t>
  </si>
  <si>
    <t>-1045240975</t>
  </si>
  <si>
    <t>364</t>
  </si>
  <si>
    <t>7491251010</t>
  </si>
  <si>
    <t>Montáž lišt elektroinstalačních, kabelových žlabů z PVC-U jednokomorových zaklapávacích rozměru 40/40 mm</t>
  </si>
  <si>
    <t>-1596882361</t>
  </si>
  <si>
    <t>365</t>
  </si>
  <si>
    <t>7491252025</t>
  </si>
  <si>
    <t>Montáž krabic elektroinstalačních, rozvodek - bez zapojení krabice instalační pod omítku 125x125 včetně svorkovnice a víka</t>
  </si>
  <si>
    <t>-527995602</t>
  </si>
  <si>
    <t>366</t>
  </si>
  <si>
    <t>7491252060</t>
  </si>
  <si>
    <t>Montáž krabic elektroinstalačních, rozvodek - bez zapojení rozvodky krabicové kovové typ AA2, 100x100, do 4xP21</t>
  </si>
  <si>
    <t>-734560747</t>
  </si>
  <si>
    <t>367</t>
  </si>
  <si>
    <t>7491552022</t>
  </si>
  <si>
    <t>Montáž protipožárních ucpávek a tmelů protipožární ucpávka kabelového prostupu, průměru do 200 mm, do EI 90 min.</t>
  </si>
  <si>
    <t>-1105717317</t>
  </si>
  <si>
    <t>368</t>
  </si>
  <si>
    <t>7491651035</t>
  </si>
  <si>
    <t>Montáž vnitřního uzemnění ochranné pospojování pevně vodič Cu 4-16 mm2</t>
  </si>
  <si>
    <t>-691236276</t>
  </si>
  <si>
    <t>369</t>
  </si>
  <si>
    <t>7492756020</t>
  </si>
  <si>
    <t>Pomocné práce pro montáž kabelů montáž označovacího štítku na kabel</t>
  </si>
  <si>
    <t>1825647885</t>
  </si>
  <si>
    <t>370</t>
  </si>
  <si>
    <t>7492756040</t>
  </si>
  <si>
    <t>Pomocné práce pro montáž kabelů zatažení kabelů do chráničky do 4 kg/m</t>
  </si>
  <si>
    <t>1135913328</t>
  </si>
  <si>
    <t>371</t>
  </si>
  <si>
    <t>7492756042</t>
  </si>
  <si>
    <t>Pomocné práce pro montáž kabelů zatažení kabelů do chráničky nad 4 kg/m</t>
  </si>
  <si>
    <t>-1345644147</t>
  </si>
  <si>
    <t>372</t>
  </si>
  <si>
    <t>7494153020</t>
  </si>
  <si>
    <t>Montáž prázdných plastových kabelových skříní min. IP 44, výšky do 800 mm, hloubky do 320 mm do výklenku nebo na stěnu nebo na stožár š do 530 mm</t>
  </si>
  <si>
    <t>1418210542</t>
  </si>
  <si>
    <t>373</t>
  </si>
  <si>
    <t>7494351010</t>
  </si>
  <si>
    <t>Montáž jističů (do 10 kA) jednopólových do 20 A</t>
  </si>
  <si>
    <t>2124811296</t>
  </si>
  <si>
    <t>374</t>
  </si>
  <si>
    <t>7494351012</t>
  </si>
  <si>
    <t>Montáž jističů (do 10 kA) jednopólových přes 20 do 63 A</t>
  </si>
  <si>
    <t>1367045753</t>
  </si>
  <si>
    <t>375</t>
  </si>
  <si>
    <t>7494351020</t>
  </si>
  <si>
    <t>Montáž jističů (do 10 kA) dvoupólových nebo 1+N pólových do 20 A</t>
  </si>
  <si>
    <t>845813866</t>
  </si>
  <si>
    <t>376</t>
  </si>
  <si>
    <t>7496652010</t>
  </si>
  <si>
    <t>Montáž usměrňovačů/nabíječů do 230/110 V DC do 230 V</t>
  </si>
  <si>
    <t>284152387</t>
  </si>
  <si>
    <t>377</t>
  </si>
  <si>
    <t>7496652015</t>
  </si>
  <si>
    <t>Montáž usměrňovačů/nabíječů do 3x400/110 V DC</t>
  </si>
  <si>
    <t>-89733459</t>
  </si>
  <si>
    <t>378</t>
  </si>
  <si>
    <t>7496653010</t>
  </si>
  <si>
    <t>Montáž měničů do 110/24 V DC</t>
  </si>
  <si>
    <t>-105217896</t>
  </si>
  <si>
    <t>379</t>
  </si>
  <si>
    <t>7496654010</t>
  </si>
  <si>
    <t>Montáž UPS 230/230V AC do 230 V</t>
  </si>
  <si>
    <t>-1712985413</t>
  </si>
  <si>
    <t>380</t>
  </si>
  <si>
    <t>7496655010</t>
  </si>
  <si>
    <t>Montáž staničních baterií (akumulátorů) gelových do 12 V do 20 Ah</t>
  </si>
  <si>
    <t>1680601449</t>
  </si>
  <si>
    <t>381</t>
  </si>
  <si>
    <t>7496655012</t>
  </si>
  <si>
    <t>Montáž staničních baterií (akumulátorů) gelových do 12 V přes 20 do 40 Ah</t>
  </si>
  <si>
    <t>-1892387346</t>
  </si>
  <si>
    <t>382</t>
  </si>
  <si>
    <t>7496756094</t>
  </si>
  <si>
    <t>Montáž dálkové diagnostiky TS ŽDC konfigurace prvku sdělovacího zařízení</t>
  </si>
  <si>
    <t>178263896</t>
  </si>
  <si>
    <t>383</t>
  </si>
  <si>
    <t>7496756280</t>
  </si>
  <si>
    <t>Montáž dálkové diagnostiky TS ŽDC kompletní doplnění SW InS o jeden nový TLS</t>
  </si>
  <si>
    <t>1571530492</t>
  </si>
  <si>
    <t>384</t>
  </si>
  <si>
    <t>7496756290</t>
  </si>
  <si>
    <t>Montáž dálkové diagnostiky TS ŽDC kompletní doplnění SW TeS o jeden nový TLS</t>
  </si>
  <si>
    <t>-830317306</t>
  </si>
  <si>
    <t>385</t>
  </si>
  <si>
    <t>7498152752</t>
  </si>
  <si>
    <t>Vyhotovení pravidelné revizní zprávy pro jednotlivé technologie hodinová sazba revizního technika</t>
  </si>
  <si>
    <t>hod</t>
  </si>
  <si>
    <t>1803800924</t>
  </si>
  <si>
    <t>386</t>
  </si>
  <si>
    <t>7595115010</t>
  </si>
  <si>
    <t>Montáž telefonního přístroje digitálního</t>
  </si>
  <si>
    <t>887399069</t>
  </si>
  <si>
    <t>387</t>
  </si>
  <si>
    <t>7595115120</t>
  </si>
  <si>
    <t>Instalace a konfigurace MB převodníku</t>
  </si>
  <si>
    <t>851639042</t>
  </si>
  <si>
    <t>388</t>
  </si>
  <si>
    <t>7595115130</t>
  </si>
  <si>
    <t>Instalace a konfigurace IP telefonu s expansion modulem</t>
  </si>
  <si>
    <t>-1637051318</t>
  </si>
  <si>
    <t>389</t>
  </si>
  <si>
    <t>7595215140</t>
  </si>
  <si>
    <t>Montáž PBX (elektronické, digitální, VoIP, GSM-GW…) instalace a konfigurace PBX expertní</t>
  </si>
  <si>
    <t>-1493347036</t>
  </si>
  <si>
    <t>390</t>
  </si>
  <si>
    <t>7595215145</t>
  </si>
  <si>
    <t>Montáž PBX (elektronické, digitální, VoIP, GSM-GW…) instalace a konfigurace PBX rozšířená</t>
  </si>
  <si>
    <t>1869912966</t>
  </si>
  <si>
    <t>391</t>
  </si>
  <si>
    <t>7595513010</t>
  </si>
  <si>
    <t>Rekonfigurace dispečerského terminálu</t>
  </si>
  <si>
    <t>223397682</t>
  </si>
  <si>
    <t>392</t>
  </si>
  <si>
    <t>7595605140</t>
  </si>
  <si>
    <t>Montáž modulu SFP</t>
  </si>
  <si>
    <t>-2136139677</t>
  </si>
  <si>
    <t>18*4</t>
  </si>
  <si>
    <t>393</t>
  </si>
  <si>
    <t>7595605150</t>
  </si>
  <si>
    <t>Montáž modemu, převodníku, repeatru instalace a konfigurace mediakonvertoru</t>
  </si>
  <si>
    <t>-368677728</t>
  </si>
  <si>
    <t>394</t>
  </si>
  <si>
    <t>7595605155</t>
  </si>
  <si>
    <t>Montáž modemu, převodníku, repeatru instalace a konfigurace modemu</t>
  </si>
  <si>
    <t>-1128661325</t>
  </si>
  <si>
    <t>395</t>
  </si>
  <si>
    <t>7595605185</t>
  </si>
  <si>
    <t>Montáž routeru (směrovače), switche (přepínače) a huby (rozbočovače) instalace a konfigurace switche L2 upevněného - expertní</t>
  </si>
  <si>
    <t>-220684117</t>
  </si>
  <si>
    <t>396</t>
  </si>
  <si>
    <t>7596005250</t>
  </si>
  <si>
    <t>Montáž RV3 serveru AŽD 004</t>
  </si>
  <si>
    <t>-1989826312</t>
  </si>
  <si>
    <t>397</t>
  </si>
  <si>
    <t>7596005260</t>
  </si>
  <si>
    <t>Oživení RV3 serveru AŽD 004 DCom</t>
  </si>
  <si>
    <t>-1350693126</t>
  </si>
  <si>
    <t>398</t>
  </si>
  <si>
    <t>7596315020</t>
  </si>
  <si>
    <t>Montáž rozhlasové ústředny AŽD RU85 do stojanové řady</t>
  </si>
  <si>
    <t>-39530921</t>
  </si>
  <si>
    <t>399</t>
  </si>
  <si>
    <t>7596315030</t>
  </si>
  <si>
    <t>Montáž rozhlasové ústředny do 19' stojanu</t>
  </si>
  <si>
    <t>-496368620</t>
  </si>
  <si>
    <t>400</t>
  </si>
  <si>
    <t>7596315040</t>
  </si>
  <si>
    <t>Montáž rozhlasového zařízení pro neobsluhované zastávky řídící stanice</t>
  </si>
  <si>
    <t>-960914544</t>
  </si>
  <si>
    <t>401</t>
  </si>
  <si>
    <t>7596315045</t>
  </si>
  <si>
    <t>Montáž rozhlasového zařízení pro neobsluhované zastávky nebo stanice do venkovní skříně</t>
  </si>
  <si>
    <t>-1193521896</t>
  </si>
  <si>
    <t>402</t>
  </si>
  <si>
    <t>7596315050</t>
  </si>
  <si>
    <t>Montáž rozhlasového zařízení pro neobsluhované zastávky nebo stanice do vnitřní skříně</t>
  </si>
  <si>
    <t>124005519</t>
  </si>
  <si>
    <t>403</t>
  </si>
  <si>
    <t>7596315060</t>
  </si>
  <si>
    <t>Montáž modulu pro monitorování napětí 100 V na lince, regulovatelného</t>
  </si>
  <si>
    <t>653287517</t>
  </si>
  <si>
    <t>404</t>
  </si>
  <si>
    <t>7596335020</t>
  </si>
  <si>
    <t>Montáž ochranné trubky skříně závěrů</t>
  </si>
  <si>
    <t>927756255</t>
  </si>
  <si>
    <t>405</t>
  </si>
  <si>
    <t>7596335040</t>
  </si>
  <si>
    <t>Montáž reproduktoru skříňového na závěsu</t>
  </si>
  <si>
    <t>-1449609509</t>
  </si>
  <si>
    <t>406</t>
  </si>
  <si>
    <t>7596335045</t>
  </si>
  <si>
    <t>Montáž reproduktoru směrového, tlakového</t>
  </si>
  <si>
    <t>1153979130</t>
  </si>
  <si>
    <t>407</t>
  </si>
  <si>
    <t>7596335070</t>
  </si>
  <si>
    <t>Montáž převodního transformátoru 6 W</t>
  </si>
  <si>
    <t>-720206373</t>
  </si>
  <si>
    <t>408</t>
  </si>
  <si>
    <t>7596337010</t>
  </si>
  <si>
    <t>Demontáž skříně závěrů na rozhlasový stožár</t>
  </si>
  <si>
    <t>1418314944</t>
  </si>
  <si>
    <t>409</t>
  </si>
  <si>
    <t>7596337030</t>
  </si>
  <si>
    <t>Demontáž reproduktoru</t>
  </si>
  <si>
    <t>-635376279</t>
  </si>
  <si>
    <t>410</t>
  </si>
  <si>
    <t>7596337090</t>
  </si>
  <si>
    <t>Demontáž konzoly pro reproduktor</t>
  </si>
  <si>
    <t>1433181425</t>
  </si>
  <si>
    <t>411</t>
  </si>
  <si>
    <t>7596515010</t>
  </si>
  <si>
    <t>Montáž PC pro informační zařízení řídící jednotka</t>
  </si>
  <si>
    <t>533790216</t>
  </si>
  <si>
    <t>412</t>
  </si>
  <si>
    <t>7596515030</t>
  </si>
  <si>
    <t>Konfigurace a oživení informačního zařízení pro cestující</t>
  </si>
  <si>
    <t>1650770193</t>
  </si>
  <si>
    <t>413</t>
  </si>
  <si>
    <t>7596515050</t>
  </si>
  <si>
    <t>Montáž převodníku RS232/485 nebo RS232/Ethernet</t>
  </si>
  <si>
    <t>999506849</t>
  </si>
  <si>
    <t>414</t>
  </si>
  <si>
    <t>7596515060</t>
  </si>
  <si>
    <t>Montáž převodníku mezi řídící jednotkou a rozhlasovou ústřednou</t>
  </si>
  <si>
    <t>371059274</t>
  </si>
  <si>
    <t>415</t>
  </si>
  <si>
    <t>7596525056</t>
  </si>
  <si>
    <t>Montáž nástupištní tabule zavěšením do třmenů hmotnosti tabule jednotlivě do 200 kg</t>
  </si>
  <si>
    <t>1444900513</t>
  </si>
  <si>
    <t>416</t>
  </si>
  <si>
    <t>7596527014</t>
  </si>
  <si>
    <t>Demontáž informační tabule z nosné konstrukce hmotnosti tabule jednotlivě do 300 kg</t>
  </si>
  <si>
    <t>1442783724</t>
  </si>
  <si>
    <t>417</t>
  </si>
  <si>
    <t>7596545010</t>
  </si>
  <si>
    <t>Montáž obrazovky (plazmové, LCD, LED) úhlopříčky do 22"</t>
  </si>
  <si>
    <t>2087466962</t>
  </si>
  <si>
    <t>418</t>
  </si>
  <si>
    <t>7596545015</t>
  </si>
  <si>
    <t>Montáž obrazovky (plazmové, LCD, LED) úhlopříčky přes 22" do 46"</t>
  </si>
  <si>
    <t>263538868</t>
  </si>
  <si>
    <t>(2+1)*4</t>
  </si>
  <si>
    <t>419</t>
  </si>
  <si>
    <t>7596545020</t>
  </si>
  <si>
    <t>Montáž obrazovky (plazmové, LCD, LED) úhlopříčky přes 46"</t>
  </si>
  <si>
    <t>2052022792</t>
  </si>
  <si>
    <t>420</t>
  </si>
  <si>
    <t>7596545030</t>
  </si>
  <si>
    <t>Montáž ochranného krytu na obrazovky (plazmové, LCD, LED) úhlopříčky obrazovky do 46"</t>
  </si>
  <si>
    <t>-563977710</t>
  </si>
  <si>
    <t>421</t>
  </si>
  <si>
    <t>7596545035</t>
  </si>
  <si>
    <t>Montáž ochranného krytu na obrazovky (plazmové, LCD, LED) úhlopříčky obrazovky přes 46"</t>
  </si>
  <si>
    <t>433823383</t>
  </si>
  <si>
    <t>422</t>
  </si>
  <si>
    <t>7596545050</t>
  </si>
  <si>
    <t>Montáž světelného informačního panelu s LED</t>
  </si>
  <si>
    <t>707690235</t>
  </si>
  <si>
    <t>423</t>
  </si>
  <si>
    <t>7596547010</t>
  </si>
  <si>
    <t>Demontáž obrazovky (plazmové, LCD, LED)</t>
  </si>
  <si>
    <t>861479857</t>
  </si>
  <si>
    <t>424</t>
  </si>
  <si>
    <t>7596547030</t>
  </si>
  <si>
    <t>Demontáž ochraného krytu na obrazovky (plazmové, LCD, LED)</t>
  </si>
  <si>
    <t>-634140320</t>
  </si>
  <si>
    <t>425</t>
  </si>
  <si>
    <t>7596547050</t>
  </si>
  <si>
    <t>Demontáž světelného informačního panelu s LED</t>
  </si>
  <si>
    <t>1117687256</t>
  </si>
  <si>
    <t>426</t>
  </si>
  <si>
    <t>7596555010</t>
  </si>
  <si>
    <t>Montáž majáčku digitálního hlasového (DHM)</t>
  </si>
  <si>
    <t>1215501562</t>
  </si>
  <si>
    <t>427</t>
  </si>
  <si>
    <t>7596555015</t>
  </si>
  <si>
    <t>Montáž majáčku orientačního hlasového (OHM)</t>
  </si>
  <si>
    <t>-335473171</t>
  </si>
  <si>
    <t>428</t>
  </si>
  <si>
    <t>7596555020</t>
  </si>
  <si>
    <t>Montáž majáčku akustického orientačního (AOM)</t>
  </si>
  <si>
    <t>802344147</t>
  </si>
  <si>
    <t>429</t>
  </si>
  <si>
    <t>7596555030</t>
  </si>
  <si>
    <t>Montáž orientačního zvukového modulu (OZM)</t>
  </si>
  <si>
    <t>-40609178</t>
  </si>
  <si>
    <t>430</t>
  </si>
  <si>
    <t>7596615020</t>
  </si>
  <si>
    <t>Montáž linkového rozvaděče RL2</t>
  </si>
  <si>
    <t>-505813782</t>
  </si>
  <si>
    <t>431</t>
  </si>
  <si>
    <t>-1873124696</t>
  </si>
  <si>
    <t>Poznámka k položce:_x000D_
montáž hodin 2-linkových</t>
  </si>
  <si>
    <t>432</t>
  </si>
  <si>
    <t>7596615036</t>
  </si>
  <si>
    <t>Montáž hodin hlavních HH 3</t>
  </si>
  <si>
    <t>1977613863</t>
  </si>
  <si>
    <t>Poznámka k položce:_x000D_
MOntáž hlavních hodin 1-linkových</t>
  </si>
  <si>
    <t>433</t>
  </si>
  <si>
    <t>7596617010</t>
  </si>
  <si>
    <t>Demontáž přijímače DCF</t>
  </si>
  <si>
    <t>1784405990</t>
  </si>
  <si>
    <t>434</t>
  </si>
  <si>
    <t>7596617020</t>
  </si>
  <si>
    <t>Demontáž linkového rozvaděče RL2</t>
  </si>
  <si>
    <t>1048274949</t>
  </si>
  <si>
    <t>435</t>
  </si>
  <si>
    <t>7596617036</t>
  </si>
  <si>
    <t>Demontáž hodin hlavních HH 3</t>
  </si>
  <si>
    <t>1662703505</t>
  </si>
  <si>
    <t>436</t>
  </si>
  <si>
    <t>7596625010</t>
  </si>
  <si>
    <t>Montáž hodin podružných 1-stranných</t>
  </si>
  <si>
    <t>1182152211</t>
  </si>
  <si>
    <t>20*4</t>
  </si>
  <si>
    <t>437</t>
  </si>
  <si>
    <t>7596625015</t>
  </si>
  <si>
    <t>Montáž hodin podružných 2-stranných</t>
  </si>
  <si>
    <t>-1091293051</t>
  </si>
  <si>
    <t>438</t>
  </si>
  <si>
    <t>7596625030</t>
  </si>
  <si>
    <t>Montáž hodin digitálních</t>
  </si>
  <si>
    <t>1774538758</t>
  </si>
  <si>
    <t>439</t>
  </si>
  <si>
    <t>7596627010</t>
  </si>
  <si>
    <t>Demontáž hodin podružných 1-stranných</t>
  </si>
  <si>
    <t>-956890022</t>
  </si>
  <si>
    <t>440</t>
  </si>
  <si>
    <t>7596627015</t>
  </si>
  <si>
    <t>Demontáž hodin podružných 2-stranných</t>
  </si>
  <si>
    <t>1338123566</t>
  </si>
  <si>
    <t>441</t>
  </si>
  <si>
    <t>7596627030</t>
  </si>
  <si>
    <t>Demontáž hodin digitálních</t>
  </si>
  <si>
    <t>566429559</t>
  </si>
  <si>
    <t>442</t>
  </si>
  <si>
    <t>7596735050</t>
  </si>
  <si>
    <t>Montáž a provedení kamerové zkoušky</t>
  </si>
  <si>
    <t>-1765814361</t>
  </si>
  <si>
    <t>14*4</t>
  </si>
  <si>
    <t>443</t>
  </si>
  <si>
    <t>7596735060</t>
  </si>
  <si>
    <t>Zprovoznění kamery vnitřní</t>
  </si>
  <si>
    <t>-1903583392</t>
  </si>
  <si>
    <t>444</t>
  </si>
  <si>
    <t>7596735065</t>
  </si>
  <si>
    <t>Zprovoznění kamery venkovní</t>
  </si>
  <si>
    <t>-1235312570</t>
  </si>
  <si>
    <t>445</t>
  </si>
  <si>
    <t>7596735070</t>
  </si>
  <si>
    <t>Zprovoznění kamery dálkově ovládané</t>
  </si>
  <si>
    <t>-410375056</t>
  </si>
  <si>
    <t>13*4</t>
  </si>
  <si>
    <t>446</t>
  </si>
  <si>
    <t>7596735225</t>
  </si>
  <si>
    <t>Nastavení a oživení kamerového systému 1 kamera PTZ</t>
  </si>
  <si>
    <t>1369721522</t>
  </si>
  <si>
    <t>447</t>
  </si>
  <si>
    <t>7596735240</t>
  </si>
  <si>
    <t>Instalace vzdáleného klienta kamerového systému</t>
  </si>
  <si>
    <t>-159348315</t>
  </si>
  <si>
    <t>448</t>
  </si>
  <si>
    <t>7596737010</t>
  </si>
  <si>
    <t>Demontáž kamery bez krytu</t>
  </si>
  <si>
    <t>735717816</t>
  </si>
  <si>
    <t>449</t>
  </si>
  <si>
    <t>7596737015</t>
  </si>
  <si>
    <t>Demontáž kamery z krytu</t>
  </si>
  <si>
    <t>-1159713288</t>
  </si>
  <si>
    <t>450</t>
  </si>
  <si>
    <t>7596815030</t>
  </si>
  <si>
    <t>Montáž zapojovače elektronického SEZ, ETZ 1, Kapsch, HiPath, TTC</t>
  </si>
  <si>
    <t>-2138935388</t>
  </si>
  <si>
    <t>451</t>
  </si>
  <si>
    <t>7596815095</t>
  </si>
  <si>
    <t>Montáž zapojovače svírkového (náhradního) pro 20 okruhů</t>
  </si>
  <si>
    <t>-1210013498</t>
  </si>
  <si>
    <t>452</t>
  </si>
  <si>
    <t>7596815110</t>
  </si>
  <si>
    <t>Připojení telefonního zapojovače na PC</t>
  </si>
  <si>
    <t>1525804812</t>
  </si>
  <si>
    <t>453</t>
  </si>
  <si>
    <t>7596917030</t>
  </si>
  <si>
    <t>Demontáž telefonních objektů VTO 3 - 11</t>
  </si>
  <si>
    <t>-345480799</t>
  </si>
  <si>
    <t>454</t>
  </si>
  <si>
    <t>7596955020</t>
  </si>
  <si>
    <t>Montáž stožáru rozhlasového na betonový základ</t>
  </si>
  <si>
    <t>-2002558244</t>
  </si>
  <si>
    <t>455</t>
  </si>
  <si>
    <t>7596957020</t>
  </si>
  <si>
    <t>Demontáž rozhlasového stožáru z betonového základu</t>
  </si>
  <si>
    <t>-474895116</t>
  </si>
  <si>
    <t>456</t>
  </si>
  <si>
    <t>7596957025</t>
  </si>
  <si>
    <t>Demontáž rozhlasového stožáru ze železného základu</t>
  </si>
  <si>
    <t>1974354777</t>
  </si>
  <si>
    <t>457</t>
  </si>
  <si>
    <t>7596957030</t>
  </si>
  <si>
    <t>Demontáž rozhlasového stožáru rozhlasového sloupku pro hovorovou soupravu</t>
  </si>
  <si>
    <t>1177287894</t>
  </si>
  <si>
    <t>458</t>
  </si>
  <si>
    <t>7598035005</t>
  </si>
  <si>
    <t>Měření parametrů optického kabelu na třech vlnových délkách metodou OTDR a TM na skládce, kabelu do 8 vláken</t>
  </si>
  <si>
    <t>-1995560153</t>
  </si>
  <si>
    <t>459</t>
  </si>
  <si>
    <t>7598035010</t>
  </si>
  <si>
    <t>Měření parametrů optického kabelu na třech vlnových délkách metodou OTDR a TM na skládce, kabelu s 12 vlákny</t>
  </si>
  <si>
    <t>-1701911293</t>
  </si>
  <si>
    <t>460</t>
  </si>
  <si>
    <t>7598035050</t>
  </si>
  <si>
    <t>Měření parametrů optického kabelu na třech vlnových délkách metodou OTDR a TM po položení nebo zavěšení, kabelu do 8 vláken</t>
  </si>
  <si>
    <t>1885296426</t>
  </si>
  <si>
    <t>461</t>
  </si>
  <si>
    <t>7598035055</t>
  </si>
  <si>
    <t>Měření parametrů optického kabelu na třech vlnových délkách metodou OTDR a TM po položení nebo zavěšení, kabelu s 12 vlákny</t>
  </si>
  <si>
    <t>964824411</t>
  </si>
  <si>
    <t>462</t>
  </si>
  <si>
    <t>7598035100</t>
  </si>
  <si>
    <t>Měření OTDR (reflektometrická metoda) pro tři vlnové délky jednosměrné</t>
  </si>
  <si>
    <t>1522341524</t>
  </si>
  <si>
    <t>463</t>
  </si>
  <si>
    <t>7598035105</t>
  </si>
  <si>
    <t>Měření OTDR (reflektometrická metoda) pro tři vlnové délky obousměrné</t>
  </si>
  <si>
    <t>1272783484</t>
  </si>
  <si>
    <t>464</t>
  </si>
  <si>
    <t>7593501130</t>
  </si>
  <si>
    <t>Trasy kabelového vedení Chráničky optického kabelu HDPE 6050 průměr 50/41 mm</t>
  </si>
  <si>
    <t>Sborník UOŽI 01 2021</t>
  </si>
  <si>
    <t>259120487</t>
  </si>
  <si>
    <t>465</t>
  </si>
  <si>
    <t>7598035120</t>
  </si>
  <si>
    <t>Měření TM (přímá metoda) pro tři vlnové délky jednosměrné</t>
  </si>
  <si>
    <t>-1853223764</t>
  </si>
  <si>
    <t>466</t>
  </si>
  <si>
    <t>7598035125</t>
  </si>
  <si>
    <t>Měření TM (přímá metoda) pro tři vlnové délky obousměrné</t>
  </si>
  <si>
    <t>-2104044559</t>
  </si>
  <si>
    <t>467</t>
  </si>
  <si>
    <t>7598035130</t>
  </si>
  <si>
    <t>TM + OTDR tři vlnové délky obousměrně</t>
  </si>
  <si>
    <t>997194333</t>
  </si>
  <si>
    <t>468</t>
  </si>
  <si>
    <t>7598035135</t>
  </si>
  <si>
    <t>TM + OTDR + PMD tři vlnové délky obousměrně</t>
  </si>
  <si>
    <t>979113517</t>
  </si>
  <si>
    <t>469</t>
  </si>
  <si>
    <t>7598035150</t>
  </si>
  <si>
    <t>Záznam a vyhodnocení měřících protokolů na nosič (1 případ = 1 kus)</t>
  </si>
  <si>
    <t>-2044177853</t>
  </si>
  <si>
    <t>470</t>
  </si>
  <si>
    <t>7598035160</t>
  </si>
  <si>
    <t>Oživení systému</t>
  </si>
  <si>
    <t>-387823088</t>
  </si>
  <si>
    <t>471</t>
  </si>
  <si>
    <t>7598035170</t>
  </si>
  <si>
    <t>Kontrola tlakutěsnosti HDPE trubky v úseku do 2 000 m</t>
  </si>
  <si>
    <t>1745296555</t>
  </si>
  <si>
    <t>472</t>
  </si>
  <si>
    <t>7598035205</t>
  </si>
  <si>
    <t>Nastavení a konfigurace SW dohledu - 1port</t>
  </si>
  <si>
    <t>929596779</t>
  </si>
  <si>
    <t>473</t>
  </si>
  <si>
    <t>7598035206</t>
  </si>
  <si>
    <t>Nastavení a konfigurace přenosové a datové sítě, např. firewall, switchů, routerů, modemů</t>
  </si>
  <si>
    <t>889853353</t>
  </si>
  <si>
    <t>474</t>
  </si>
  <si>
    <t>7598055015</t>
  </si>
  <si>
    <t>Měření rozhlasového zařízení bez měření ZR do 300 W</t>
  </si>
  <si>
    <t>-1644497375</t>
  </si>
  <si>
    <t>475</t>
  </si>
  <si>
    <t>7598075005</t>
  </si>
  <si>
    <t>Měření strukturované kabeláže 1 port</t>
  </si>
  <si>
    <t>-811661283</t>
  </si>
  <si>
    <t>58*4</t>
  </si>
  <si>
    <t>476</t>
  </si>
  <si>
    <t>7598075010</t>
  </si>
  <si>
    <t>Přezkoušení funkčnosti po připojení sdělovacího zařízení na kabelové vedení v síti ŽDC</t>
  </si>
  <si>
    <t>-1967091134</t>
  </si>
  <si>
    <t>30*4</t>
  </si>
  <si>
    <t>477</t>
  </si>
  <si>
    <t>7598085025</t>
  </si>
  <si>
    <t>Rozšíření závěrečného měření koaxiálních kabelů 4 koaxiální páry</t>
  </si>
  <si>
    <t>úsek</t>
  </si>
  <si>
    <t>-410441398</t>
  </si>
  <si>
    <t>478</t>
  </si>
  <si>
    <t>7596415040</t>
  </si>
  <si>
    <t>Montáž ústředny ASHS</t>
  </si>
  <si>
    <t>518766065</t>
  </si>
  <si>
    <t>479</t>
  </si>
  <si>
    <t>7596417040</t>
  </si>
  <si>
    <t>Demontáž ústředny ASHS</t>
  </si>
  <si>
    <t>-316852368</t>
  </si>
  <si>
    <t>480</t>
  </si>
  <si>
    <t>7596445005</t>
  </si>
  <si>
    <t>Montáž prvku pro EPS, ASHS (čidlo, hlásič, spínač atd.)</t>
  </si>
  <si>
    <t>1433765826</t>
  </si>
  <si>
    <t>481</t>
  </si>
  <si>
    <t>7596447005</t>
  </si>
  <si>
    <t>Demontáž prvku pro EPS, ASHS (čidlo, hlásič, spínač atd.)</t>
  </si>
  <si>
    <t>-319972206</t>
  </si>
  <si>
    <t>482</t>
  </si>
  <si>
    <t>7596473010</t>
  </si>
  <si>
    <t>Oprava tlakové láhve ASHS</t>
  </si>
  <si>
    <t>litr</t>
  </si>
  <si>
    <t>2124921896</t>
  </si>
  <si>
    <t>483</t>
  </si>
  <si>
    <t>7596473020</t>
  </si>
  <si>
    <t>Tlaková zkouška lahví s plynem pro ASHS poškozujícím ozónovou sféru (Kjótský protokol)</t>
  </si>
  <si>
    <t>-140820475</t>
  </si>
  <si>
    <t>484</t>
  </si>
  <si>
    <t>7596473025</t>
  </si>
  <si>
    <t>Tlaková zkouška lahví s plynem pro ASHS nepoškozujícím ozónovou sféru (Kjótský protokol)</t>
  </si>
  <si>
    <t>-1336013924</t>
  </si>
  <si>
    <t>485</t>
  </si>
  <si>
    <t>7596473040</t>
  </si>
  <si>
    <t>Doplnění hasiva (plynu) poškozujícím ozónovou sféru (Kjótský protokol)</t>
  </si>
  <si>
    <t>-1231615571</t>
  </si>
  <si>
    <t>486</t>
  </si>
  <si>
    <t>7596473045</t>
  </si>
  <si>
    <t>Doplnění hasiva (plynu) nepoškozujícím ozónovou sféru (Kjótský protokol)</t>
  </si>
  <si>
    <t>915919058</t>
  </si>
  <si>
    <t>487</t>
  </si>
  <si>
    <t>7596474010</t>
  </si>
  <si>
    <t>ASHS - zkouška činnosti při provozu půlroční cyklus</t>
  </si>
  <si>
    <t>274212227</t>
  </si>
  <si>
    <t>488</t>
  </si>
  <si>
    <t>7596474020</t>
  </si>
  <si>
    <t>ASHS - kontrola provozuschopnosti roční cyklus</t>
  </si>
  <si>
    <t>1864408415</t>
  </si>
  <si>
    <t>489</t>
  </si>
  <si>
    <t>7596474030</t>
  </si>
  <si>
    <t>ASHS - kontrola provozuschopnosti včetně průchodnosti potrubí, dvouletý cyklus</t>
  </si>
  <si>
    <t>-99212853</t>
  </si>
  <si>
    <t>490</t>
  </si>
  <si>
    <t>7596474040</t>
  </si>
  <si>
    <t>ASHS - kontrola provozuschopnosti včetně kontroly tlakových lahví, pětiletý cyklus</t>
  </si>
  <si>
    <t>-268463774</t>
  </si>
  <si>
    <t>491</t>
  </si>
  <si>
    <t>7596475010</t>
  </si>
  <si>
    <t>Montáž hasící části ASHS spouštěče, elmag.ventilů, trysek,ručního spouštěče a tlakového spínače</t>
  </si>
  <si>
    <t>soubor</t>
  </si>
  <si>
    <t>-1429985438</t>
  </si>
  <si>
    <t>492</t>
  </si>
  <si>
    <t>7596475020</t>
  </si>
  <si>
    <t>Montáž ventilu pro tlakovou láhev</t>
  </si>
  <si>
    <t>-742824225</t>
  </si>
  <si>
    <t>493</t>
  </si>
  <si>
    <t>7596475030</t>
  </si>
  <si>
    <t>Montáž spouštěcí hlavice ventilu tlakové lahve</t>
  </si>
  <si>
    <t>-1271473015</t>
  </si>
  <si>
    <t>494</t>
  </si>
  <si>
    <t>7596475040</t>
  </si>
  <si>
    <t>Montáž trysky pro vypouštění hasiva</t>
  </si>
  <si>
    <t>-1259492009</t>
  </si>
  <si>
    <t>495</t>
  </si>
  <si>
    <t>7596475050</t>
  </si>
  <si>
    <t>Montáž rozvodného potrubí hasiva/plynu</t>
  </si>
  <si>
    <t>-1969327970</t>
  </si>
  <si>
    <t>496</t>
  </si>
  <si>
    <t>7596477010</t>
  </si>
  <si>
    <t>Demontáž hasící části ASHS spouštěče, elmag. ventily, trysky, ruční spouštěč a tlakový spínač</t>
  </si>
  <si>
    <t>1367536669</t>
  </si>
  <si>
    <t>497</t>
  </si>
  <si>
    <t>7596477020</t>
  </si>
  <si>
    <t>Demontáž ventilu pro tlakovou láhev</t>
  </si>
  <si>
    <t>-685824342</t>
  </si>
  <si>
    <t>498</t>
  </si>
  <si>
    <t>7596477030</t>
  </si>
  <si>
    <t>Demontáž spouštěcí hlavice ventilu tlakové lahve</t>
  </si>
  <si>
    <t>-1147713223</t>
  </si>
  <si>
    <t>499</t>
  </si>
  <si>
    <t>7596477040</t>
  </si>
  <si>
    <t>Demontáž trysky pro vypouštění hasiva</t>
  </si>
  <si>
    <t>1320136396</t>
  </si>
  <si>
    <t>500</t>
  </si>
  <si>
    <t>7596477050</t>
  </si>
  <si>
    <t>Demontáž rozvodného potrubí hasiva/plynu</t>
  </si>
  <si>
    <t>1744503318</t>
  </si>
  <si>
    <t>Z1</t>
  </si>
  <si>
    <t>Zemní práce 1 - jámy</t>
  </si>
  <si>
    <t>Z2</t>
  </si>
  <si>
    <t>Zemní práce 2 - kabelová trasa</t>
  </si>
  <si>
    <t>2012</t>
  </si>
  <si>
    <t>Z3</t>
  </si>
  <si>
    <t>Zemní práce 3 - Překopy</t>
  </si>
  <si>
    <t>02 - Zemní práce</t>
  </si>
  <si>
    <t>HSV - Práce a dodávky HSV</t>
  </si>
  <si>
    <t xml:space="preserve">    1 - Zemní práce</t>
  </si>
  <si>
    <t>M - Práce a dodávky M</t>
  </si>
  <si>
    <t xml:space="preserve">    46-M - Zemní práce při extr.mont.pracích</t>
  </si>
  <si>
    <t>HSV</t>
  </si>
  <si>
    <t>Práce a dodávky HSV</t>
  </si>
  <si>
    <t>Práce a dodávky M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</si>
  <si>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</si>
  <si>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</si>
  <si>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</si>
  <si>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</si>
  <si>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</si>
  <si>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CS ÚRS 2024 01</t>
  </si>
  <si>
    <t>-1776680716</t>
  </si>
  <si>
    <t>460131114</t>
  </si>
  <si>
    <t>Hloubení nezapažených jam při elektromontážích ručně v hornině tř II skupiny 4</t>
  </si>
  <si>
    <t>m3</t>
  </si>
  <si>
    <t>44205983</t>
  </si>
  <si>
    <t>460161183</t>
  </si>
  <si>
    <t>Hloubení kabelových rýh ručně š 35 cm hl 90 cm v hornině tř II skupiny 4</t>
  </si>
  <si>
    <t>-1903303644</t>
  </si>
  <si>
    <t>V35x90F</t>
  </si>
  <si>
    <t>Součet</t>
  </si>
  <si>
    <t>460161313</t>
  </si>
  <si>
    <t>Hloubení kabelových rýh ručně š 50 cm hl 120 cm v hornině tř II skupiny 4</t>
  </si>
  <si>
    <t>316396970</t>
  </si>
  <si>
    <t>Překop kolejí úsek K1</t>
  </si>
  <si>
    <t>460391124</t>
  </si>
  <si>
    <t>Zásyp jam při elektromontážích ručně se zhutněním z hornin třídy II skupiny 4</t>
  </si>
  <si>
    <t>-1925238539</t>
  </si>
  <si>
    <t>460431193</t>
  </si>
  <si>
    <t>Zásyp kabelových rýh ručně se zhutněním š 35 cm hl 90 cm z horniny tř II skupiny 4</t>
  </si>
  <si>
    <t>-1259489202</t>
  </si>
  <si>
    <t>460431333</t>
  </si>
  <si>
    <t>Zásyp kabelových rýh ručně se zhutněním š 50 cm hl 120 cm z horniny tř II skupiny 4</t>
  </si>
  <si>
    <t>-1737211625</t>
  </si>
  <si>
    <t xml:space="preserve">03 - VRN+VON </t>
  </si>
  <si>
    <t>VRN - Vedlejší rozpočtové náklady</t>
  </si>
  <si>
    <t xml:space="preserve">    HZS - Hodinové zúčtovací sazby</t>
  </si>
  <si>
    <t xml:space="preserve">      OST - Ostatní</t>
  </si>
  <si>
    <t>VRN</t>
  </si>
  <si>
    <t>Vedlejší rozpočtové náklady</t>
  </si>
  <si>
    <t>022121001</t>
  </si>
  <si>
    <t>Geodetické práce Diagnostika technické infrastruktury Vytýčení trasy inženýrských sítí</t>
  </si>
  <si>
    <t>%</t>
  </si>
  <si>
    <t>1777272453</t>
  </si>
  <si>
    <t>023122001</t>
  </si>
  <si>
    <t>Projektové práce Projektová dokumentace - přípravné práce Projekt opravy zabezpečovacích, sdělovacích, elektrických zařízení</t>
  </si>
  <si>
    <t>-1569005868</t>
  </si>
  <si>
    <t>023131011</t>
  </si>
  <si>
    <t>Projektové práce Dokumentace skutečného provedení zabezpečovacích, sdělovacích, elektrických zařízení</t>
  </si>
  <si>
    <t>-1812570375</t>
  </si>
  <si>
    <t>HZS</t>
  </si>
  <si>
    <t>Hodinové zúčtovací sazby</t>
  </si>
  <si>
    <t>7593333990</t>
  </si>
  <si>
    <t>Hodinová zúčtovací sazba pro opravu elektronických prvků a zařízení</t>
  </si>
  <si>
    <t>-1156148803</t>
  </si>
  <si>
    <t>9901000100</t>
  </si>
  <si>
    <t>Doprava materiálu mechanizací o nosnosti do 3,5 t elektrosoučástek, montážního materiálu, kameniva, písku, dlažebních kostek, suti, atd. do 10 km</t>
  </si>
  <si>
    <t>-1165889696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</si>
  <si>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</si>
  <si>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</si>
  <si>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-175477924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</si>
</sst>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2"/>
      <c r="AQ5" s="22"/>
      <c r="AR5" s="20"/>
      <c r="BE5" s="25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2"/>
      <c r="AQ6" s="22"/>
      <c r="AR6" s="20"/>
      <c r="BE6" s="25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5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5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7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57"/>
      <c r="BS13" s="17" t="s">
        <v>6</v>
      </c>
    </row>
    <row r="14" spans="1:74">
      <c r="B14" s="21"/>
      <c r="C14" s="22"/>
      <c r="D14" s="22"/>
      <c r="E14" s="262" t="s">
        <v>28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5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7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5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57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7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57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7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7"/>
    </row>
    <row r="23" spans="1:71" s="1" customFormat="1" ht="47.25" customHeight="1">
      <c r="B23" s="21"/>
      <c r="C23" s="22"/>
      <c r="D23" s="22"/>
      <c r="E23" s="264" t="s">
        <v>33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2"/>
      <c r="AP23" s="22"/>
      <c r="AQ23" s="22"/>
      <c r="AR23" s="20"/>
      <c r="BE23" s="25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7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5">
        <f>ROUND(AG94,2)</f>
        <v>0</v>
      </c>
      <c r="AL26" s="266"/>
      <c r="AM26" s="266"/>
      <c r="AN26" s="266"/>
      <c r="AO26" s="266"/>
      <c r="AP26" s="36"/>
      <c r="AQ26" s="36"/>
      <c r="AR26" s="39"/>
      <c r="BE26" s="25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7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7" t="s">
        <v>35</v>
      </c>
      <c r="M28" s="267"/>
      <c r="N28" s="267"/>
      <c r="O28" s="267"/>
      <c r="P28" s="267"/>
      <c r="Q28" s="36"/>
      <c r="R28" s="36"/>
      <c r="S28" s="36"/>
      <c r="T28" s="36"/>
      <c r="U28" s="36"/>
      <c r="V28" s="36"/>
      <c r="W28" s="267" t="s">
        <v>36</v>
      </c>
      <c r="X28" s="267"/>
      <c r="Y28" s="267"/>
      <c r="Z28" s="267"/>
      <c r="AA28" s="267"/>
      <c r="AB28" s="267"/>
      <c r="AC28" s="267"/>
      <c r="AD28" s="267"/>
      <c r="AE28" s="267"/>
      <c r="AF28" s="36"/>
      <c r="AG28" s="36"/>
      <c r="AH28" s="36"/>
      <c r="AI28" s="36"/>
      <c r="AJ28" s="36"/>
      <c r="AK28" s="267" t="s">
        <v>37</v>
      </c>
      <c r="AL28" s="267"/>
      <c r="AM28" s="267"/>
      <c r="AN28" s="267"/>
      <c r="AO28" s="267"/>
      <c r="AP28" s="36"/>
      <c r="AQ28" s="36"/>
      <c r="AR28" s="39"/>
      <c r="BE28" s="257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270">
        <v>0.21</v>
      </c>
      <c r="M29" s="269"/>
      <c r="N29" s="269"/>
      <c r="O29" s="269"/>
      <c r="P29" s="269"/>
      <c r="Q29" s="41"/>
      <c r="R29" s="41"/>
      <c r="S29" s="41"/>
      <c r="T29" s="41"/>
      <c r="U29" s="41"/>
      <c r="V29" s="41"/>
      <c r="W29" s="268">
        <f>ROUND(AZ94, 2)</f>
        <v>0</v>
      </c>
      <c r="X29" s="269"/>
      <c r="Y29" s="269"/>
      <c r="Z29" s="269"/>
      <c r="AA29" s="269"/>
      <c r="AB29" s="269"/>
      <c r="AC29" s="269"/>
      <c r="AD29" s="269"/>
      <c r="AE29" s="269"/>
      <c r="AF29" s="41"/>
      <c r="AG29" s="41"/>
      <c r="AH29" s="41"/>
      <c r="AI29" s="41"/>
      <c r="AJ29" s="41"/>
      <c r="AK29" s="268">
        <f>ROUND(AV94, 2)</f>
        <v>0</v>
      </c>
      <c r="AL29" s="269"/>
      <c r="AM29" s="269"/>
      <c r="AN29" s="269"/>
      <c r="AO29" s="269"/>
      <c r="AP29" s="41"/>
      <c r="AQ29" s="41"/>
      <c r="AR29" s="42"/>
      <c r="BE29" s="258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270">
        <v>0.12</v>
      </c>
      <c r="M30" s="269"/>
      <c r="N30" s="269"/>
      <c r="O30" s="269"/>
      <c r="P30" s="269"/>
      <c r="Q30" s="41"/>
      <c r="R30" s="41"/>
      <c r="S30" s="41"/>
      <c r="T30" s="41"/>
      <c r="U30" s="41"/>
      <c r="V30" s="41"/>
      <c r="W30" s="268">
        <f>ROUND(BA94, 2)</f>
        <v>0</v>
      </c>
      <c r="X30" s="269"/>
      <c r="Y30" s="269"/>
      <c r="Z30" s="269"/>
      <c r="AA30" s="269"/>
      <c r="AB30" s="269"/>
      <c r="AC30" s="269"/>
      <c r="AD30" s="269"/>
      <c r="AE30" s="269"/>
      <c r="AF30" s="41"/>
      <c r="AG30" s="41"/>
      <c r="AH30" s="41"/>
      <c r="AI30" s="41"/>
      <c r="AJ30" s="41"/>
      <c r="AK30" s="268">
        <f>ROUND(AW94, 2)</f>
        <v>0</v>
      </c>
      <c r="AL30" s="269"/>
      <c r="AM30" s="269"/>
      <c r="AN30" s="269"/>
      <c r="AO30" s="269"/>
      <c r="AP30" s="41"/>
      <c r="AQ30" s="41"/>
      <c r="AR30" s="42"/>
      <c r="BE30" s="258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70">
        <v>0.21</v>
      </c>
      <c r="M31" s="269"/>
      <c r="N31" s="269"/>
      <c r="O31" s="269"/>
      <c r="P31" s="269"/>
      <c r="Q31" s="41"/>
      <c r="R31" s="41"/>
      <c r="S31" s="41"/>
      <c r="T31" s="41"/>
      <c r="U31" s="41"/>
      <c r="V31" s="41"/>
      <c r="W31" s="268">
        <f>ROUND(BB94, 2)</f>
        <v>0</v>
      </c>
      <c r="X31" s="269"/>
      <c r="Y31" s="269"/>
      <c r="Z31" s="269"/>
      <c r="AA31" s="269"/>
      <c r="AB31" s="269"/>
      <c r="AC31" s="269"/>
      <c r="AD31" s="269"/>
      <c r="AE31" s="269"/>
      <c r="AF31" s="41"/>
      <c r="AG31" s="41"/>
      <c r="AH31" s="41"/>
      <c r="AI31" s="41"/>
      <c r="AJ31" s="41"/>
      <c r="AK31" s="268">
        <v>0</v>
      </c>
      <c r="AL31" s="269"/>
      <c r="AM31" s="269"/>
      <c r="AN31" s="269"/>
      <c r="AO31" s="269"/>
      <c r="AP31" s="41"/>
      <c r="AQ31" s="41"/>
      <c r="AR31" s="42"/>
      <c r="BE31" s="258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70">
        <v>0.12</v>
      </c>
      <c r="M32" s="269"/>
      <c r="N32" s="269"/>
      <c r="O32" s="269"/>
      <c r="P32" s="269"/>
      <c r="Q32" s="41"/>
      <c r="R32" s="41"/>
      <c r="S32" s="41"/>
      <c r="T32" s="41"/>
      <c r="U32" s="41"/>
      <c r="V32" s="41"/>
      <c r="W32" s="268">
        <f>ROUND(BC94, 2)</f>
        <v>0</v>
      </c>
      <c r="X32" s="269"/>
      <c r="Y32" s="269"/>
      <c r="Z32" s="269"/>
      <c r="AA32" s="269"/>
      <c r="AB32" s="269"/>
      <c r="AC32" s="269"/>
      <c r="AD32" s="269"/>
      <c r="AE32" s="269"/>
      <c r="AF32" s="41"/>
      <c r="AG32" s="41"/>
      <c r="AH32" s="41"/>
      <c r="AI32" s="41"/>
      <c r="AJ32" s="41"/>
      <c r="AK32" s="268">
        <v>0</v>
      </c>
      <c r="AL32" s="269"/>
      <c r="AM32" s="269"/>
      <c r="AN32" s="269"/>
      <c r="AO32" s="269"/>
      <c r="AP32" s="41"/>
      <c r="AQ32" s="41"/>
      <c r="AR32" s="42"/>
      <c r="BE32" s="258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270">
        <v>0</v>
      </c>
      <c r="M33" s="269"/>
      <c r="N33" s="269"/>
      <c r="O33" s="269"/>
      <c r="P33" s="269"/>
      <c r="Q33" s="41"/>
      <c r="R33" s="41"/>
      <c r="S33" s="41"/>
      <c r="T33" s="41"/>
      <c r="U33" s="41"/>
      <c r="V33" s="41"/>
      <c r="W33" s="268">
        <f>ROUND(BD94, 2)</f>
        <v>0</v>
      </c>
      <c r="X33" s="269"/>
      <c r="Y33" s="269"/>
      <c r="Z33" s="269"/>
      <c r="AA33" s="269"/>
      <c r="AB33" s="269"/>
      <c r="AC33" s="269"/>
      <c r="AD33" s="269"/>
      <c r="AE33" s="269"/>
      <c r="AF33" s="41"/>
      <c r="AG33" s="41"/>
      <c r="AH33" s="41"/>
      <c r="AI33" s="41"/>
      <c r="AJ33" s="41"/>
      <c r="AK33" s="268">
        <v>0</v>
      </c>
      <c r="AL33" s="269"/>
      <c r="AM33" s="269"/>
      <c r="AN33" s="269"/>
      <c r="AO33" s="269"/>
      <c r="AP33" s="41"/>
      <c r="AQ33" s="41"/>
      <c r="AR33" s="42"/>
      <c r="BE33" s="25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7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271" t="s">
        <v>46</v>
      </c>
      <c r="Y35" s="272"/>
      <c r="Z35" s="272"/>
      <c r="AA35" s="272"/>
      <c r="AB35" s="272"/>
      <c r="AC35" s="45"/>
      <c r="AD35" s="45"/>
      <c r="AE35" s="45"/>
      <c r="AF35" s="45"/>
      <c r="AG35" s="45"/>
      <c r="AH35" s="45"/>
      <c r="AI35" s="45"/>
      <c r="AJ35" s="45"/>
      <c r="AK35" s="273">
        <f>SUM(AK26:AK33)</f>
        <v>0</v>
      </c>
      <c r="AL35" s="272"/>
      <c r="AM35" s="272"/>
      <c r="AN35" s="272"/>
      <c r="AO35" s="27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49</v>
      </c>
      <c r="AI60" s="38"/>
      <c r="AJ60" s="38"/>
      <c r="AK60" s="38"/>
      <c r="AL60" s="38"/>
      <c r="AM60" s="52" t="s">
        <v>50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49</v>
      </c>
      <c r="AI75" s="38"/>
      <c r="AJ75" s="38"/>
      <c r="AK75" s="38"/>
      <c r="AL75" s="38"/>
      <c r="AM75" s="52" t="s">
        <v>50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33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5" t="str">
        <f>K6</f>
        <v>Oprava IP technologií OŘ Brno 2024-2028</v>
      </c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6"/>
      <c r="AH85" s="276"/>
      <c r="AI85" s="276"/>
      <c r="AJ85" s="276"/>
      <c r="AK85" s="276"/>
      <c r="AL85" s="276"/>
      <c r="AM85" s="276"/>
      <c r="AN85" s="276"/>
      <c r="AO85" s="27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7" t="str">
        <f>IF(AN8= "","",AN8)</f>
        <v>22. 3. 2024</v>
      </c>
      <c r="AN87" s="27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78" t="str">
        <f>IF(E17="","",E17)</f>
        <v xml:space="preserve"> </v>
      </c>
      <c r="AN89" s="279"/>
      <c r="AO89" s="279"/>
      <c r="AP89" s="279"/>
      <c r="AQ89" s="36"/>
      <c r="AR89" s="39"/>
      <c r="AS89" s="280" t="s">
        <v>54</v>
      </c>
      <c r="AT89" s="28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78" t="str">
        <f>IF(E20="","",E20)</f>
        <v xml:space="preserve"> </v>
      </c>
      <c r="AN90" s="279"/>
      <c r="AO90" s="279"/>
      <c r="AP90" s="279"/>
      <c r="AQ90" s="36"/>
      <c r="AR90" s="39"/>
      <c r="AS90" s="282"/>
      <c r="AT90" s="28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4"/>
      <c r="AT91" s="28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6" t="s">
        <v>55</v>
      </c>
      <c r="D92" s="287"/>
      <c r="E92" s="287"/>
      <c r="F92" s="287"/>
      <c r="G92" s="287"/>
      <c r="H92" s="73"/>
      <c r="I92" s="288" t="s">
        <v>56</v>
      </c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9" t="s">
        <v>57</v>
      </c>
      <c r="AH92" s="287"/>
      <c r="AI92" s="287"/>
      <c r="AJ92" s="287"/>
      <c r="AK92" s="287"/>
      <c r="AL92" s="287"/>
      <c r="AM92" s="287"/>
      <c r="AN92" s="288" t="s">
        <v>58</v>
      </c>
      <c r="AO92" s="287"/>
      <c r="AP92" s="290"/>
      <c r="AQ92" s="74" t="s">
        <v>59</v>
      </c>
      <c r="AR92" s="3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4">
        <f>ROUND(SUM(AG95:AG97),2)</f>
        <v>0</v>
      </c>
      <c r="AH94" s="294"/>
      <c r="AI94" s="294"/>
      <c r="AJ94" s="294"/>
      <c r="AK94" s="294"/>
      <c r="AL94" s="294"/>
      <c r="AM94" s="294"/>
      <c r="AN94" s="295">
        <f>SUM(AG94,AT94)</f>
        <v>0</v>
      </c>
      <c r="AO94" s="295"/>
      <c r="AP94" s="295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1" s="7" customFormat="1" ht="16.5" customHeight="1">
      <c r="A95" s="93" t="s">
        <v>78</v>
      </c>
      <c r="B95" s="94"/>
      <c r="C95" s="95"/>
      <c r="D95" s="293" t="s">
        <v>79</v>
      </c>
      <c r="E95" s="293"/>
      <c r="F95" s="293"/>
      <c r="G95" s="293"/>
      <c r="H95" s="293"/>
      <c r="I95" s="96"/>
      <c r="J95" s="293" t="s">
        <v>80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1">
        <f>'01 - Opravy a servis '!J30</f>
        <v>0</v>
      </c>
      <c r="AH95" s="292"/>
      <c r="AI95" s="292"/>
      <c r="AJ95" s="292"/>
      <c r="AK95" s="292"/>
      <c r="AL95" s="292"/>
      <c r="AM95" s="292"/>
      <c r="AN95" s="291">
        <f>SUM(AG95,AT95)</f>
        <v>0</v>
      </c>
      <c r="AO95" s="292"/>
      <c r="AP95" s="292"/>
      <c r="AQ95" s="97" t="s">
        <v>81</v>
      </c>
      <c r="AR95" s="98"/>
      <c r="AS95" s="99">
        <v>0</v>
      </c>
      <c r="AT95" s="100">
        <f>ROUND(SUM(AV95:AW95),2)</f>
        <v>0</v>
      </c>
      <c r="AU95" s="101">
        <f>'01 - Opravy a servis '!P117</f>
        <v>0</v>
      </c>
      <c r="AV95" s="100">
        <f>'01 - Opravy a servis '!J33</f>
        <v>0</v>
      </c>
      <c r="AW95" s="100">
        <f>'01 - Opravy a servis '!J34</f>
        <v>0</v>
      </c>
      <c r="AX95" s="100">
        <f>'01 - Opravy a servis '!J35</f>
        <v>0</v>
      </c>
      <c r="AY95" s="100">
        <f>'01 - Opravy a servis '!J36</f>
        <v>0</v>
      </c>
      <c r="AZ95" s="100">
        <f>'01 - Opravy a servis '!F33</f>
        <v>0</v>
      </c>
      <c r="BA95" s="100">
        <f>'01 - Opravy a servis '!F34</f>
        <v>0</v>
      </c>
      <c r="BB95" s="100">
        <f>'01 - Opravy a servis '!F35</f>
        <v>0</v>
      </c>
      <c r="BC95" s="100">
        <f>'01 - Opravy a servis '!F36</f>
        <v>0</v>
      </c>
      <c r="BD95" s="102">
        <f>'01 - Opravy a servis '!F37</f>
        <v>0</v>
      </c>
      <c r="BT95" s="103" t="s">
        <v>82</v>
      </c>
      <c r="BV95" s="103" t="s">
        <v>76</v>
      </c>
      <c r="BW95" s="103" t="s">
        <v>83</v>
      </c>
      <c r="BX95" s="103" t="s">
        <v>5</v>
      </c>
      <c r="CL95" s="103" t="s">
        <v>1</v>
      </c>
      <c r="CM95" s="103" t="s">
        <v>84</v>
      </c>
    </row>
    <row r="96" spans="1:91" s="7" customFormat="1" ht="16.5" customHeight="1">
      <c r="A96" s="93" t="s">
        <v>78</v>
      </c>
      <c r="B96" s="94"/>
      <c r="C96" s="95"/>
      <c r="D96" s="293" t="s">
        <v>85</v>
      </c>
      <c r="E96" s="293"/>
      <c r="F96" s="293"/>
      <c r="G96" s="293"/>
      <c r="H96" s="293"/>
      <c r="I96" s="96"/>
      <c r="J96" s="293" t="s">
        <v>86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1">
        <f>'02 - Zemní práce'!J30</f>
        <v>0</v>
      </c>
      <c r="AH96" s="292"/>
      <c r="AI96" s="292"/>
      <c r="AJ96" s="292"/>
      <c r="AK96" s="292"/>
      <c r="AL96" s="292"/>
      <c r="AM96" s="292"/>
      <c r="AN96" s="291">
        <f>SUM(AG96,AT96)</f>
        <v>0</v>
      </c>
      <c r="AO96" s="292"/>
      <c r="AP96" s="292"/>
      <c r="AQ96" s="97" t="s">
        <v>87</v>
      </c>
      <c r="AR96" s="98"/>
      <c r="AS96" s="99">
        <v>0</v>
      </c>
      <c r="AT96" s="100">
        <f>ROUND(SUM(AV96:AW96),2)</f>
        <v>0</v>
      </c>
      <c r="AU96" s="101">
        <f>'02 - Zemní práce'!P120</f>
        <v>0</v>
      </c>
      <c r="AV96" s="100">
        <f>'02 - Zemní práce'!J33</f>
        <v>0</v>
      </c>
      <c r="AW96" s="100">
        <f>'02 - Zemní práce'!J34</f>
        <v>0</v>
      </c>
      <c r="AX96" s="100">
        <f>'02 - Zemní práce'!J35</f>
        <v>0</v>
      </c>
      <c r="AY96" s="100">
        <f>'02 - Zemní práce'!J36</f>
        <v>0</v>
      </c>
      <c r="AZ96" s="100">
        <f>'02 - Zemní práce'!F33</f>
        <v>0</v>
      </c>
      <c r="BA96" s="100">
        <f>'02 - Zemní práce'!F34</f>
        <v>0</v>
      </c>
      <c r="BB96" s="100">
        <f>'02 - Zemní práce'!F35</f>
        <v>0</v>
      </c>
      <c r="BC96" s="100">
        <f>'02 - Zemní práce'!F36</f>
        <v>0</v>
      </c>
      <c r="BD96" s="102">
        <f>'02 - Zemní práce'!F37</f>
        <v>0</v>
      </c>
      <c r="BT96" s="103" t="s">
        <v>82</v>
      </c>
      <c r="BV96" s="103" t="s">
        <v>76</v>
      </c>
      <c r="BW96" s="103" t="s">
        <v>88</v>
      </c>
      <c r="BX96" s="103" t="s">
        <v>5</v>
      </c>
      <c r="CL96" s="103" t="s">
        <v>1</v>
      </c>
      <c r="CM96" s="103" t="s">
        <v>84</v>
      </c>
    </row>
    <row r="97" spans="1:91" s="7" customFormat="1" ht="16.5" customHeight="1">
      <c r="A97" s="93" t="s">
        <v>78</v>
      </c>
      <c r="B97" s="94"/>
      <c r="C97" s="95"/>
      <c r="D97" s="293" t="s">
        <v>89</v>
      </c>
      <c r="E97" s="293"/>
      <c r="F97" s="293"/>
      <c r="G97" s="293"/>
      <c r="H97" s="293"/>
      <c r="I97" s="96"/>
      <c r="J97" s="293" t="s">
        <v>90</v>
      </c>
      <c r="K97" s="293"/>
      <c r="L97" s="293"/>
      <c r="M97" s="293"/>
      <c r="N97" s="293"/>
      <c r="O97" s="293"/>
      <c r="P97" s="293"/>
      <c r="Q97" s="293"/>
      <c r="R97" s="293"/>
      <c r="S97" s="293"/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1">
        <f>'03 - VRN+VON '!J30</f>
        <v>0</v>
      </c>
      <c r="AH97" s="292"/>
      <c r="AI97" s="292"/>
      <c r="AJ97" s="292"/>
      <c r="AK97" s="292"/>
      <c r="AL97" s="292"/>
      <c r="AM97" s="292"/>
      <c r="AN97" s="291">
        <f>SUM(AG97,AT97)</f>
        <v>0</v>
      </c>
      <c r="AO97" s="292"/>
      <c r="AP97" s="292"/>
      <c r="AQ97" s="97" t="s">
        <v>81</v>
      </c>
      <c r="AR97" s="98"/>
      <c r="AS97" s="104">
        <v>0</v>
      </c>
      <c r="AT97" s="105">
        <f>ROUND(SUM(AV97:AW97),2)</f>
        <v>0</v>
      </c>
      <c r="AU97" s="106">
        <f>'03 - VRN+VON '!P119</f>
        <v>0</v>
      </c>
      <c r="AV97" s="105">
        <f>'03 - VRN+VON '!J33</f>
        <v>0</v>
      </c>
      <c r="AW97" s="105">
        <f>'03 - VRN+VON '!J34</f>
        <v>0</v>
      </c>
      <c r="AX97" s="105">
        <f>'03 - VRN+VON '!J35</f>
        <v>0</v>
      </c>
      <c r="AY97" s="105">
        <f>'03 - VRN+VON '!J36</f>
        <v>0</v>
      </c>
      <c r="AZ97" s="105">
        <f>'03 - VRN+VON '!F33</f>
        <v>0</v>
      </c>
      <c r="BA97" s="105">
        <f>'03 - VRN+VON '!F34</f>
        <v>0</v>
      </c>
      <c r="BB97" s="105">
        <f>'03 - VRN+VON '!F35</f>
        <v>0</v>
      </c>
      <c r="BC97" s="105">
        <f>'03 - VRN+VON '!F36</f>
        <v>0</v>
      </c>
      <c r="BD97" s="107">
        <f>'03 - VRN+VON '!F37</f>
        <v>0</v>
      </c>
      <c r="BT97" s="103" t="s">
        <v>82</v>
      </c>
      <c r="BV97" s="103" t="s">
        <v>76</v>
      </c>
      <c r="BW97" s="103" t="s">
        <v>91</v>
      </c>
      <c r="BX97" s="103" t="s">
        <v>5</v>
      </c>
      <c r="CL97" s="103" t="s">
        <v>1</v>
      </c>
      <c r="CM97" s="103" t="s">
        <v>84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NjZBeUQ63vkGMFbQ+uVU/nvTXZZjWEiBFkK1i/ZoDtRXcqfCP/ubn4oUNBpP2mB8ueJNP0Ama1EGxB8ZH8Qh1g==" saltValue="kLFb3ETOYhZLYMqjc5hfVI5XpwTu0D4Y3EFmIWU5r5Sa8Tn3/mCi7XuhnERCUJsDroW32uE6q0LBTOKXcKzqm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Opravy a servis '!C2" display="/" xr:uid="{00000000-0004-0000-0000-000000000000}"/>
    <hyperlink ref="A96" location="'02 - Zemní práce'!C2" display="/" xr:uid="{00000000-0004-0000-0000-000001000000}"/>
    <hyperlink ref="A97" location="'03 - VRN+VON 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4.95" customHeight="1">
      <c r="B4" s="20"/>
      <c r="D4" s="110" t="s">
        <v>92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stavby'!K6</f>
        <v>Oprava IP technologií OŘ Brno 2024-2028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94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95</v>
      </c>
      <c r="G12" s="34"/>
      <c r="H12" s="34"/>
      <c r="I12" s="112" t="s">
        <v>22</v>
      </c>
      <c r="J12" s="114" t="str">
        <f>'Rekapitulace stavby'!AN8</f>
        <v>22. 3. 2024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ROUND((SUM(BE117:BE682)),  2)</f>
        <v>0</v>
      </c>
      <c r="G33" s="34"/>
      <c r="H33" s="34"/>
      <c r="I33" s="124">
        <v>0.21</v>
      </c>
      <c r="J33" s="123">
        <f>ROUND(((SUM(BE117:BE682))*I33),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ROUND((SUM(BF117:BF682)),  2)</f>
        <v>0</v>
      </c>
      <c r="G34" s="34"/>
      <c r="H34" s="34"/>
      <c r="I34" s="124">
        <v>0.12</v>
      </c>
      <c r="J34" s="123">
        <f>ROUND(((SUM(BF117:BF682))*I34),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ROUND((SUM(BG117:BG682)),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ROUND((SUM(BH117:BH682)),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ROUND((SUM(BI117:BI682)),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47</v>
      </c>
      <c r="E50" s="133"/>
      <c r="F50" s="133"/>
      <c r="G50" s="132" t="s">
        <v>48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49</v>
      </c>
      <c r="E61" s="135"/>
      <c r="F61" s="136" t="s">
        <v>50</v>
      </c>
      <c r="G61" s="134" t="s">
        <v>49</v>
      </c>
      <c r="H61" s="135"/>
      <c r="I61" s="135"/>
      <c r="J61" s="137" t="s">
        <v>50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51</v>
      </c>
      <c r="E65" s="138"/>
      <c r="F65" s="138"/>
      <c r="G65" s="132" t="s">
        <v>52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49</v>
      </c>
      <c r="E76" s="135"/>
      <c r="F76" s="136" t="s">
        <v>50</v>
      </c>
      <c r="G76" s="134" t="s">
        <v>49</v>
      </c>
      <c r="H76" s="135"/>
      <c r="I76" s="135"/>
      <c r="J76" s="137" t="s">
        <v>50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Oprava IP technologií OŘ Brno 2024-2028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 xml:space="preserve">01 - Opravy a servis 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</v>
      </c>
      <c r="G89" s="36"/>
      <c r="H89" s="36"/>
      <c r="I89" s="29" t="s">
        <v>22</v>
      </c>
      <c r="J89" s="66" t="str">
        <f>IF(J12="","",J12)</f>
        <v>22. 3. 2024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97</v>
      </c>
      <c r="D94" s="144"/>
      <c r="E94" s="144"/>
      <c r="F94" s="144"/>
      <c r="G94" s="144"/>
      <c r="H94" s="144"/>
      <c r="I94" s="144"/>
      <c r="J94" s="145" t="s">
        <v>98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101</v>
      </c>
      <c r="E97" s="150"/>
      <c r="F97" s="150"/>
      <c r="G97" s="150"/>
      <c r="H97" s="150"/>
      <c r="I97" s="150"/>
      <c r="J97" s="151">
        <f>J429</f>
        <v>0</v>
      </c>
      <c r="K97" s="148"/>
      <c r="L97" s="152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102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04" t="str">
        <f>E7</f>
        <v>Oprava IP technologií OŘ Brno 2024-2028</v>
      </c>
      <c r="F107" s="305"/>
      <c r="G107" s="305"/>
      <c r="H107" s="305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75" t="str">
        <f>E9</f>
        <v xml:space="preserve">01 - Opravy a servis </v>
      </c>
      <c r="F109" s="306"/>
      <c r="G109" s="306"/>
      <c r="H109" s="30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Brno</v>
      </c>
      <c r="G111" s="36"/>
      <c r="H111" s="36"/>
      <c r="I111" s="29" t="s">
        <v>22</v>
      </c>
      <c r="J111" s="66" t="str">
        <f>IF(J12="","",J12)</f>
        <v>22. 3. 2024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 xml:space="preserve"> </v>
      </c>
      <c r="G113" s="36"/>
      <c r="H113" s="36"/>
      <c r="I113" s="29" t="s">
        <v>29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27</v>
      </c>
      <c r="D114" s="36"/>
      <c r="E114" s="36"/>
      <c r="F114" s="27" t="str">
        <f>IF(E18="","",E18)</f>
        <v>Vyplň údaj</v>
      </c>
      <c r="G114" s="36"/>
      <c r="H114" s="36"/>
      <c r="I114" s="29" t="s">
        <v>31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0" customFormat="1" ht="29.25" customHeight="1">
      <c r="A116" s="153"/>
      <c r="B116" s="154"/>
      <c r="C116" s="155" t="s">
        <v>103</v>
      </c>
      <c r="D116" s="156" t="s">
        <v>59</v>
      </c>
      <c r="E116" s="156" t="s">
        <v>55</v>
      </c>
      <c r="F116" s="156" t="s">
        <v>56</v>
      </c>
      <c r="G116" s="156" t="s">
        <v>104</v>
      </c>
      <c r="H116" s="156" t="s">
        <v>105</v>
      </c>
      <c r="I116" s="156" t="s">
        <v>106</v>
      </c>
      <c r="J116" s="156" t="s">
        <v>98</v>
      </c>
      <c r="K116" s="157" t="s">
        <v>107</v>
      </c>
      <c r="L116" s="158"/>
      <c r="M116" s="75" t="s">
        <v>1</v>
      </c>
      <c r="N116" s="76" t="s">
        <v>38</v>
      </c>
      <c r="O116" s="76" t="s">
        <v>108</v>
      </c>
      <c r="P116" s="76" t="s">
        <v>109</v>
      </c>
      <c r="Q116" s="76" t="s">
        <v>110</v>
      </c>
      <c r="R116" s="76" t="s">
        <v>111</v>
      </c>
      <c r="S116" s="76" t="s">
        <v>112</v>
      </c>
      <c r="T116" s="77" t="s">
        <v>113</v>
      </c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</row>
    <row r="117" spans="1:65" s="2" customFormat="1" ht="22.9" customHeight="1">
      <c r="A117" s="34"/>
      <c r="B117" s="35"/>
      <c r="C117" s="82" t="s">
        <v>114</v>
      </c>
      <c r="D117" s="36"/>
      <c r="E117" s="36"/>
      <c r="F117" s="36"/>
      <c r="G117" s="36"/>
      <c r="H117" s="36"/>
      <c r="I117" s="36"/>
      <c r="J117" s="159">
        <f>BK117</f>
        <v>0</v>
      </c>
      <c r="K117" s="36"/>
      <c r="L117" s="39"/>
      <c r="M117" s="78"/>
      <c r="N117" s="160"/>
      <c r="O117" s="79"/>
      <c r="P117" s="161">
        <f>P118+SUM(P119:P429)</f>
        <v>0</v>
      </c>
      <c r="Q117" s="79"/>
      <c r="R117" s="161">
        <f>R118+SUM(R119:R429)</f>
        <v>0</v>
      </c>
      <c r="S117" s="79"/>
      <c r="T117" s="162">
        <f>T118+SUM(T119:T429)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73</v>
      </c>
      <c r="AU117" s="17" t="s">
        <v>100</v>
      </c>
      <c r="BK117" s="163">
        <f>BK118+SUM(BK119:BK429)</f>
        <v>0</v>
      </c>
    </row>
    <row r="118" spans="1:65" s="2" customFormat="1" ht="16.5" customHeight="1">
      <c r="A118" s="34"/>
      <c r="B118" s="35"/>
      <c r="C118" s="164" t="s">
        <v>82</v>
      </c>
      <c r="D118" s="164" t="s">
        <v>115</v>
      </c>
      <c r="E118" s="165" t="s">
        <v>116</v>
      </c>
      <c r="F118" s="166" t="s">
        <v>117</v>
      </c>
      <c r="G118" s="167" t="s">
        <v>118</v>
      </c>
      <c r="H118" s="168">
        <v>16</v>
      </c>
      <c r="I118" s="169"/>
      <c r="J118" s="170">
        <f>ROUND(I118*H118,2)</f>
        <v>0</v>
      </c>
      <c r="K118" s="166" t="s">
        <v>119</v>
      </c>
      <c r="L118" s="171"/>
      <c r="M118" s="172" t="s">
        <v>1</v>
      </c>
      <c r="N118" s="173" t="s">
        <v>39</v>
      </c>
      <c r="O118" s="71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6" t="s">
        <v>84</v>
      </c>
      <c r="AT118" s="176" t="s">
        <v>115</v>
      </c>
      <c r="AU118" s="176" t="s">
        <v>74</v>
      </c>
      <c r="AY118" s="17" t="s">
        <v>120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7" t="s">
        <v>82</v>
      </c>
      <c r="BK118" s="177">
        <f>ROUND(I118*H118,2)</f>
        <v>0</v>
      </c>
      <c r="BL118" s="17" t="s">
        <v>82</v>
      </c>
      <c r="BM118" s="176" t="s">
        <v>121</v>
      </c>
    </row>
    <row r="119" spans="1:65" s="11" customFormat="1" ht="11.25">
      <c r="B119" s="178"/>
      <c r="C119" s="179"/>
      <c r="D119" s="180" t="s">
        <v>122</v>
      </c>
      <c r="E119" s="181" t="s">
        <v>1</v>
      </c>
      <c r="F119" s="182" t="s">
        <v>123</v>
      </c>
      <c r="G119" s="179"/>
      <c r="H119" s="183">
        <v>16</v>
      </c>
      <c r="I119" s="184"/>
      <c r="J119" s="179"/>
      <c r="K119" s="179"/>
      <c r="L119" s="185"/>
      <c r="M119" s="186"/>
      <c r="N119" s="187"/>
      <c r="O119" s="187"/>
      <c r="P119" s="187"/>
      <c r="Q119" s="187"/>
      <c r="R119" s="187"/>
      <c r="S119" s="187"/>
      <c r="T119" s="188"/>
      <c r="AT119" s="189" t="s">
        <v>122</v>
      </c>
      <c r="AU119" s="189" t="s">
        <v>74</v>
      </c>
      <c r="AV119" s="11" t="s">
        <v>84</v>
      </c>
      <c r="AW119" s="11" t="s">
        <v>30</v>
      </c>
      <c r="AX119" s="11" t="s">
        <v>82</v>
      </c>
      <c r="AY119" s="189" t="s">
        <v>120</v>
      </c>
    </row>
    <row r="120" spans="1:65" s="2" customFormat="1" ht="24.2" customHeight="1">
      <c r="A120" s="34"/>
      <c r="B120" s="35"/>
      <c r="C120" s="164" t="s">
        <v>84</v>
      </c>
      <c r="D120" s="164" t="s">
        <v>115</v>
      </c>
      <c r="E120" s="165" t="s">
        <v>124</v>
      </c>
      <c r="F120" s="166" t="s">
        <v>125</v>
      </c>
      <c r="G120" s="167" t="s">
        <v>118</v>
      </c>
      <c r="H120" s="168">
        <v>1</v>
      </c>
      <c r="I120" s="169"/>
      <c r="J120" s="170">
        <f>ROUND(I120*H120,2)</f>
        <v>0</v>
      </c>
      <c r="K120" s="166" t="s">
        <v>119</v>
      </c>
      <c r="L120" s="171"/>
      <c r="M120" s="172" t="s">
        <v>1</v>
      </c>
      <c r="N120" s="173" t="s">
        <v>39</v>
      </c>
      <c r="O120" s="71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6" t="s">
        <v>84</v>
      </c>
      <c r="AT120" s="176" t="s">
        <v>115</v>
      </c>
      <c r="AU120" s="176" t="s">
        <v>74</v>
      </c>
      <c r="AY120" s="17" t="s">
        <v>120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7" t="s">
        <v>82</v>
      </c>
      <c r="BK120" s="177">
        <f>ROUND(I120*H120,2)</f>
        <v>0</v>
      </c>
      <c r="BL120" s="17" t="s">
        <v>82</v>
      </c>
      <c r="BM120" s="176" t="s">
        <v>126</v>
      </c>
    </row>
    <row r="121" spans="1:65" s="2" customFormat="1" ht="33" customHeight="1">
      <c r="A121" s="34"/>
      <c r="B121" s="35"/>
      <c r="C121" s="164" t="s">
        <v>127</v>
      </c>
      <c r="D121" s="164" t="s">
        <v>115</v>
      </c>
      <c r="E121" s="165" t="s">
        <v>128</v>
      </c>
      <c r="F121" s="166" t="s">
        <v>129</v>
      </c>
      <c r="G121" s="167" t="s">
        <v>118</v>
      </c>
      <c r="H121" s="168">
        <v>10</v>
      </c>
      <c r="I121" s="169"/>
      <c r="J121" s="170">
        <f>ROUND(I121*H121,2)</f>
        <v>0</v>
      </c>
      <c r="K121" s="166" t="s">
        <v>119</v>
      </c>
      <c r="L121" s="171"/>
      <c r="M121" s="172" t="s">
        <v>1</v>
      </c>
      <c r="N121" s="173" t="s">
        <v>39</v>
      </c>
      <c r="O121" s="71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6" t="s">
        <v>84</v>
      </c>
      <c r="AT121" s="176" t="s">
        <v>115</v>
      </c>
      <c r="AU121" s="176" t="s">
        <v>74</v>
      </c>
      <c r="AY121" s="17" t="s">
        <v>120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7" t="s">
        <v>82</v>
      </c>
      <c r="BK121" s="177">
        <f>ROUND(I121*H121,2)</f>
        <v>0</v>
      </c>
      <c r="BL121" s="17" t="s">
        <v>82</v>
      </c>
      <c r="BM121" s="176" t="s">
        <v>130</v>
      </c>
    </row>
    <row r="122" spans="1:65" s="2" customFormat="1" ht="37.9" customHeight="1">
      <c r="A122" s="34"/>
      <c r="B122" s="35"/>
      <c r="C122" s="164" t="s">
        <v>131</v>
      </c>
      <c r="D122" s="164" t="s">
        <v>115</v>
      </c>
      <c r="E122" s="165" t="s">
        <v>132</v>
      </c>
      <c r="F122" s="166" t="s">
        <v>133</v>
      </c>
      <c r="G122" s="167" t="s">
        <v>118</v>
      </c>
      <c r="H122" s="168">
        <v>10</v>
      </c>
      <c r="I122" s="169"/>
      <c r="J122" s="170">
        <f>ROUND(I122*H122,2)</f>
        <v>0</v>
      </c>
      <c r="K122" s="166" t="s">
        <v>119</v>
      </c>
      <c r="L122" s="171"/>
      <c r="M122" s="172" t="s">
        <v>1</v>
      </c>
      <c r="N122" s="173" t="s">
        <v>39</v>
      </c>
      <c r="O122" s="71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6" t="s">
        <v>84</v>
      </c>
      <c r="AT122" s="176" t="s">
        <v>115</v>
      </c>
      <c r="AU122" s="176" t="s">
        <v>74</v>
      </c>
      <c r="AY122" s="17" t="s">
        <v>120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7" t="s">
        <v>82</v>
      </c>
      <c r="BK122" s="177">
        <f>ROUND(I122*H122,2)</f>
        <v>0</v>
      </c>
      <c r="BL122" s="17" t="s">
        <v>82</v>
      </c>
      <c r="BM122" s="176" t="s">
        <v>134</v>
      </c>
    </row>
    <row r="123" spans="1:65" s="2" customFormat="1" ht="33" customHeight="1">
      <c r="A123" s="34"/>
      <c r="B123" s="35"/>
      <c r="C123" s="164" t="s">
        <v>135</v>
      </c>
      <c r="D123" s="164" t="s">
        <v>115</v>
      </c>
      <c r="E123" s="165" t="s">
        <v>136</v>
      </c>
      <c r="F123" s="166" t="s">
        <v>137</v>
      </c>
      <c r="G123" s="167" t="s">
        <v>118</v>
      </c>
      <c r="H123" s="168">
        <v>40</v>
      </c>
      <c r="I123" s="169"/>
      <c r="J123" s="170">
        <f>ROUND(I123*H123,2)</f>
        <v>0</v>
      </c>
      <c r="K123" s="166" t="s">
        <v>119</v>
      </c>
      <c r="L123" s="171"/>
      <c r="M123" s="172" t="s">
        <v>1</v>
      </c>
      <c r="N123" s="173" t="s">
        <v>39</v>
      </c>
      <c r="O123" s="71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6" t="s">
        <v>84</v>
      </c>
      <c r="AT123" s="176" t="s">
        <v>115</v>
      </c>
      <c r="AU123" s="176" t="s">
        <v>74</v>
      </c>
      <c r="AY123" s="17" t="s">
        <v>120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7" t="s">
        <v>82</v>
      </c>
      <c r="BK123" s="177">
        <f>ROUND(I123*H123,2)</f>
        <v>0</v>
      </c>
      <c r="BL123" s="17" t="s">
        <v>82</v>
      </c>
      <c r="BM123" s="176" t="s">
        <v>138</v>
      </c>
    </row>
    <row r="124" spans="1:65" s="11" customFormat="1" ht="11.25">
      <c r="B124" s="178"/>
      <c r="C124" s="179"/>
      <c r="D124" s="180" t="s">
        <v>122</v>
      </c>
      <c r="E124" s="181" t="s">
        <v>1</v>
      </c>
      <c r="F124" s="182" t="s">
        <v>139</v>
      </c>
      <c r="G124" s="179"/>
      <c r="H124" s="183">
        <v>40</v>
      </c>
      <c r="I124" s="184"/>
      <c r="J124" s="179"/>
      <c r="K124" s="179"/>
      <c r="L124" s="185"/>
      <c r="M124" s="186"/>
      <c r="N124" s="187"/>
      <c r="O124" s="187"/>
      <c r="P124" s="187"/>
      <c r="Q124" s="187"/>
      <c r="R124" s="187"/>
      <c r="S124" s="187"/>
      <c r="T124" s="188"/>
      <c r="AT124" s="189" t="s">
        <v>122</v>
      </c>
      <c r="AU124" s="189" t="s">
        <v>74</v>
      </c>
      <c r="AV124" s="11" t="s">
        <v>84</v>
      </c>
      <c r="AW124" s="11" t="s">
        <v>30</v>
      </c>
      <c r="AX124" s="11" t="s">
        <v>82</v>
      </c>
      <c r="AY124" s="189" t="s">
        <v>120</v>
      </c>
    </row>
    <row r="125" spans="1:65" s="2" customFormat="1" ht="33" customHeight="1">
      <c r="A125" s="34"/>
      <c r="B125" s="35"/>
      <c r="C125" s="164" t="s">
        <v>140</v>
      </c>
      <c r="D125" s="164" t="s">
        <v>115</v>
      </c>
      <c r="E125" s="165" t="s">
        <v>141</v>
      </c>
      <c r="F125" s="166" t="s">
        <v>142</v>
      </c>
      <c r="G125" s="167" t="s">
        <v>118</v>
      </c>
      <c r="H125" s="168">
        <v>1</v>
      </c>
      <c r="I125" s="169"/>
      <c r="J125" s="170">
        <f>ROUND(I125*H125,2)</f>
        <v>0</v>
      </c>
      <c r="K125" s="166" t="s">
        <v>119</v>
      </c>
      <c r="L125" s="171"/>
      <c r="M125" s="172" t="s">
        <v>1</v>
      </c>
      <c r="N125" s="173" t="s">
        <v>39</v>
      </c>
      <c r="O125" s="71"/>
      <c r="P125" s="174">
        <f>O125*H125</f>
        <v>0</v>
      </c>
      <c r="Q125" s="174">
        <v>0</v>
      </c>
      <c r="R125" s="174">
        <f>Q125*H125</f>
        <v>0</v>
      </c>
      <c r="S125" s="174">
        <v>0</v>
      </c>
      <c r="T125" s="17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6" t="s">
        <v>84</v>
      </c>
      <c r="AT125" s="176" t="s">
        <v>115</v>
      </c>
      <c r="AU125" s="176" t="s">
        <v>74</v>
      </c>
      <c r="AY125" s="17" t="s">
        <v>120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7" t="s">
        <v>82</v>
      </c>
      <c r="BK125" s="177">
        <f>ROUND(I125*H125,2)</f>
        <v>0</v>
      </c>
      <c r="BL125" s="17" t="s">
        <v>82</v>
      </c>
      <c r="BM125" s="176" t="s">
        <v>143</v>
      </c>
    </row>
    <row r="126" spans="1:65" s="2" customFormat="1" ht="24.2" customHeight="1">
      <c r="A126" s="34"/>
      <c r="B126" s="35"/>
      <c r="C126" s="164" t="s">
        <v>144</v>
      </c>
      <c r="D126" s="164" t="s">
        <v>115</v>
      </c>
      <c r="E126" s="165" t="s">
        <v>145</v>
      </c>
      <c r="F126" s="166" t="s">
        <v>146</v>
      </c>
      <c r="G126" s="167" t="s">
        <v>118</v>
      </c>
      <c r="H126" s="168">
        <v>12</v>
      </c>
      <c r="I126" s="169"/>
      <c r="J126" s="170">
        <f>ROUND(I126*H126,2)</f>
        <v>0</v>
      </c>
      <c r="K126" s="166" t="s">
        <v>119</v>
      </c>
      <c r="L126" s="171"/>
      <c r="M126" s="172" t="s">
        <v>1</v>
      </c>
      <c r="N126" s="173" t="s">
        <v>39</v>
      </c>
      <c r="O126" s="71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6" t="s">
        <v>84</v>
      </c>
      <c r="AT126" s="176" t="s">
        <v>115</v>
      </c>
      <c r="AU126" s="176" t="s">
        <v>74</v>
      </c>
      <c r="AY126" s="17" t="s">
        <v>120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7" t="s">
        <v>82</v>
      </c>
      <c r="BK126" s="177">
        <f>ROUND(I126*H126,2)</f>
        <v>0</v>
      </c>
      <c r="BL126" s="17" t="s">
        <v>82</v>
      </c>
      <c r="BM126" s="176" t="s">
        <v>147</v>
      </c>
    </row>
    <row r="127" spans="1:65" s="11" customFormat="1" ht="11.25">
      <c r="B127" s="178"/>
      <c r="C127" s="179"/>
      <c r="D127" s="180" t="s">
        <v>122</v>
      </c>
      <c r="E127" s="181" t="s">
        <v>1</v>
      </c>
      <c r="F127" s="182" t="s">
        <v>148</v>
      </c>
      <c r="G127" s="179"/>
      <c r="H127" s="183">
        <v>12</v>
      </c>
      <c r="I127" s="184"/>
      <c r="J127" s="179"/>
      <c r="K127" s="179"/>
      <c r="L127" s="185"/>
      <c r="M127" s="186"/>
      <c r="N127" s="187"/>
      <c r="O127" s="187"/>
      <c r="P127" s="187"/>
      <c r="Q127" s="187"/>
      <c r="R127" s="187"/>
      <c r="S127" s="187"/>
      <c r="T127" s="188"/>
      <c r="AT127" s="189" t="s">
        <v>122</v>
      </c>
      <c r="AU127" s="189" t="s">
        <v>74</v>
      </c>
      <c r="AV127" s="11" t="s">
        <v>84</v>
      </c>
      <c r="AW127" s="11" t="s">
        <v>30</v>
      </c>
      <c r="AX127" s="11" t="s">
        <v>82</v>
      </c>
      <c r="AY127" s="189" t="s">
        <v>120</v>
      </c>
    </row>
    <row r="128" spans="1:65" s="2" customFormat="1" ht="33" customHeight="1">
      <c r="A128" s="34"/>
      <c r="B128" s="35"/>
      <c r="C128" s="164" t="s">
        <v>149</v>
      </c>
      <c r="D128" s="164" t="s">
        <v>115</v>
      </c>
      <c r="E128" s="165" t="s">
        <v>150</v>
      </c>
      <c r="F128" s="166" t="s">
        <v>151</v>
      </c>
      <c r="G128" s="167" t="s">
        <v>118</v>
      </c>
      <c r="H128" s="168">
        <v>24</v>
      </c>
      <c r="I128" s="169"/>
      <c r="J128" s="170">
        <f>ROUND(I128*H128,2)</f>
        <v>0</v>
      </c>
      <c r="K128" s="166" t="s">
        <v>119</v>
      </c>
      <c r="L128" s="171"/>
      <c r="M128" s="172" t="s">
        <v>1</v>
      </c>
      <c r="N128" s="173" t="s">
        <v>39</v>
      </c>
      <c r="O128" s="71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6" t="s">
        <v>84</v>
      </c>
      <c r="AT128" s="176" t="s">
        <v>115</v>
      </c>
      <c r="AU128" s="176" t="s">
        <v>74</v>
      </c>
      <c r="AY128" s="17" t="s">
        <v>120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7" t="s">
        <v>82</v>
      </c>
      <c r="BK128" s="177">
        <f>ROUND(I128*H128,2)</f>
        <v>0</v>
      </c>
      <c r="BL128" s="17" t="s">
        <v>82</v>
      </c>
      <c r="BM128" s="176" t="s">
        <v>152</v>
      </c>
    </row>
    <row r="129" spans="1:65" s="11" customFormat="1" ht="11.25">
      <c r="B129" s="178"/>
      <c r="C129" s="179"/>
      <c r="D129" s="180" t="s">
        <v>122</v>
      </c>
      <c r="E129" s="181" t="s">
        <v>1</v>
      </c>
      <c r="F129" s="182" t="s">
        <v>153</v>
      </c>
      <c r="G129" s="179"/>
      <c r="H129" s="183">
        <v>24</v>
      </c>
      <c r="I129" s="184"/>
      <c r="J129" s="179"/>
      <c r="K129" s="179"/>
      <c r="L129" s="185"/>
      <c r="M129" s="186"/>
      <c r="N129" s="187"/>
      <c r="O129" s="187"/>
      <c r="P129" s="187"/>
      <c r="Q129" s="187"/>
      <c r="R129" s="187"/>
      <c r="S129" s="187"/>
      <c r="T129" s="188"/>
      <c r="AT129" s="189" t="s">
        <v>122</v>
      </c>
      <c r="AU129" s="189" t="s">
        <v>74</v>
      </c>
      <c r="AV129" s="11" t="s">
        <v>84</v>
      </c>
      <c r="AW129" s="11" t="s">
        <v>30</v>
      </c>
      <c r="AX129" s="11" t="s">
        <v>82</v>
      </c>
      <c r="AY129" s="189" t="s">
        <v>120</v>
      </c>
    </row>
    <row r="130" spans="1:65" s="2" customFormat="1" ht="21.75" customHeight="1">
      <c r="A130" s="34"/>
      <c r="B130" s="35"/>
      <c r="C130" s="164" t="s">
        <v>154</v>
      </c>
      <c r="D130" s="164" t="s">
        <v>115</v>
      </c>
      <c r="E130" s="165" t="s">
        <v>155</v>
      </c>
      <c r="F130" s="166" t="s">
        <v>156</v>
      </c>
      <c r="G130" s="167" t="s">
        <v>118</v>
      </c>
      <c r="H130" s="168">
        <v>1</v>
      </c>
      <c r="I130" s="169"/>
      <c r="J130" s="170">
        <f t="shared" ref="J130:J136" si="0">ROUND(I130*H130,2)</f>
        <v>0</v>
      </c>
      <c r="K130" s="166" t="s">
        <v>119</v>
      </c>
      <c r="L130" s="171"/>
      <c r="M130" s="172" t="s">
        <v>1</v>
      </c>
      <c r="N130" s="173" t="s">
        <v>39</v>
      </c>
      <c r="O130" s="71"/>
      <c r="P130" s="174">
        <f t="shared" ref="P130:P136" si="1">O130*H130</f>
        <v>0</v>
      </c>
      <c r="Q130" s="174">
        <v>0</v>
      </c>
      <c r="R130" s="174">
        <f t="shared" ref="R130:R136" si="2">Q130*H130</f>
        <v>0</v>
      </c>
      <c r="S130" s="174">
        <v>0</v>
      </c>
      <c r="T130" s="175">
        <f t="shared" ref="T130:T136" si="3"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6" t="s">
        <v>84</v>
      </c>
      <c r="AT130" s="176" t="s">
        <v>115</v>
      </c>
      <c r="AU130" s="176" t="s">
        <v>74</v>
      </c>
      <c r="AY130" s="17" t="s">
        <v>120</v>
      </c>
      <c r="BE130" s="177">
        <f t="shared" ref="BE130:BE136" si="4">IF(N130="základní",J130,0)</f>
        <v>0</v>
      </c>
      <c r="BF130" s="177">
        <f t="shared" ref="BF130:BF136" si="5">IF(N130="snížená",J130,0)</f>
        <v>0</v>
      </c>
      <c r="BG130" s="177">
        <f t="shared" ref="BG130:BG136" si="6">IF(N130="zákl. přenesená",J130,0)</f>
        <v>0</v>
      </c>
      <c r="BH130" s="177">
        <f t="shared" ref="BH130:BH136" si="7">IF(N130="sníž. přenesená",J130,0)</f>
        <v>0</v>
      </c>
      <c r="BI130" s="177">
        <f t="shared" ref="BI130:BI136" si="8">IF(N130="nulová",J130,0)</f>
        <v>0</v>
      </c>
      <c r="BJ130" s="17" t="s">
        <v>82</v>
      </c>
      <c r="BK130" s="177">
        <f t="shared" ref="BK130:BK136" si="9">ROUND(I130*H130,2)</f>
        <v>0</v>
      </c>
      <c r="BL130" s="17" t="s">
        <v>82</v>
      </c>
      <c r="BM130" s="176" t="s">
        <v>157</v>
      </c>
    </row>
    <row r="131" spans="1:65" s="2" customFormat="1" ht="24.2" customHeight="1">
      <c r="A131" s="34"/>
      <c r="B131" s="35"/>
      <c r="C131" s="164" t="s">
        <v>158</v>
      </c>
      <c r="D131" s="164" t="s">
        <v>115</v>
      </c>
      <c r="E131" s="165" t="s">
        <v>159</v>
      </c>
      <c r="F131" s="166" t="s">
        <v>160</v>
      </c>
      <c r="G131" s="167" t="s">
        <v>118</v>
      </c>
      <c r="H131" s="168">
        <v>1</v>
      </c>
      <c r="I131" s="169"/>
      <c r="J131" s="170">
        <f t="shared" si="0"/>
        <v>0</v>
      </c>
      <c r="K131" s="166" t="s">
        <v>119</v>
      </c>
      <c r="L131" s="171"/>
      <c r="M131" s="172" t="s">
        <v>1</v>
      </c>
      <c r="N131" s="173" t="s">
        <v>39</v>
      </c>
      <c r="O131" s="71"/>
      <c r="P131" s="174">
        <f t="shared" si="1"/>
        <v>0</v>
      </c>
      <c r="Q131" s="174">
        <v>0</v>
      </c>
      <c r="R131" s="174">
        <f t="shared" si="2"/>
        <v>0</v>
      </c>
      <c r="S131" s="174">
        <v>0</v>
      </c>
      <c r="T131" s="175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6" t="s">
        <v>84</v>
      </c>
      <c r="AT131" s="176" t="s">
        <v>115</v>
      </c>
      <c r="AU131" s="176" t="s">
        <v>74</v>
      </c>
      <c r="AY131" s="17" t="s">
        <v>120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17" t="s">
        <v>82</v>
      </c>
      <c r="BK131" s="177">
        <f t="shared" si="9"/>
        <v>0</v>
      </c>
      <c r="BL131" s="17" t="s">
        <v>82</v>
      </c>
      <c r="BM131" s="176" t="s">
        <v>161</v>
      </c>
    </row>
    <row r="132" spans="1:65" s="2" customFormat="1" ht="24.2" customHeight="1">
      <c r="A132" s="34"/>
      <c r="B132" s="35"/>
      <c r="C132" s="164" t="s">
        <v>162</v>
      </c>
      <c r="D132" s="164" t="s">
        <v>115</v>
      </c>
      <c r="E132" s="165" t="s">
        <v>163</v>
      </c>
      <c r="F132" s="166" t="s">
        <v>164</v>
      </c>
      <c r="G132" s="167" t="s">
        <v>118</v>
      </c>
      <c r="H132" s="168">
        <v>10</v>
      </c>
      <c r="I132" s="169"/>
      <c r="J132" s="170">
        <f t="shared" si="0"/>
        <v>0</v>
      </c>
      <c r="K132" s="166" t="s">
        <v>119</v>
      </c>
      <c r="L132" s="171"/>
      <c r="M132" s="172" t="s">
        <v>1</v>
      </c>
      <c r="N132" s="173" t="s">
        <v>39</v>
      </c>
      <c r="O132" s="71"/>
      <c r="P132" s="174">
        <f t="shared" si="1"/>
        <v>0</v>
      </c>
      <c r="Q132" s="174">
        <v>0</v>
      </c>
      <c r="R132" s="174">
        <f t="shared" si="2"/>
        <v>0</v>
      </c>
      <c r="S132" s="174">
        <v>0</v>
      </c>
      <c r="T132" s="175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6" t="s">
        <v>84</v>
      </c>
      <c r="AT132" s="176" t="s">
        <v>115</v>
      </c>
      <c r="AU132" s="176" t="s">
        <v>74</v>
      </c>
      <c r="AY132" s="17" t="s">
        <v>120</v>
      </c>
      <c r="BE132" s="177">
        <f t="shared" si="4"/>
        <v>0</v>
      </c>
      <c r="BF132" s="177">
        <f t="shared" si="5"/>
        <v>0</v>
      </c>
      <c r="BG132" s="177">
        <f t="shared" si="6"/>
        <v>0</v>
      </c>
      <c r="BH132" s="177">
        <f t="shared" si="7"/>
        <v>0</v>
      </c>
      <c r="BI132" s="177">
        <f t="shared" si="8"/>
        <v>0</v>
      </c>
      <c r="BJ132" s="17" t="s">
        <v>82</v>
      </c>
      <c r="BK132" s="177">
        <f t="shared" si="9"/>
        <v>0</v>
      </c>
      <c r="BL132" s="17" t="s">
        <v>82</v>
      </c>
      <c r="BM132" s="176" t="s">
        <v>165</v>
      </c>
    </row>
    <row r="133" spans="1:65" s="2" customFormat="1" ht="24.2" customHeight="1">
      <c r="A133" s="34"/>
      <c r="B133" s="35"/>
      <c r="C133" s="164" t="s">
        <v>8</v>
      </c>
      <c r="D133" s="164" t="s">
        <v>115</v>
      </c>
      <c r="E133" s="165" t="s">
        <v>166</v>
      </c>
      <c r="F133" s="166" t="s">
        <v>167</v>
      </c>
      <c r="G133" s="167" t="s">
        <v>118</v>
      </c>
      <c r="H133" s="168">
        <v>1</v>
      </c>
      <c r="I133" s="169"/>
      <c r="J133" s="170">
        <f t="shared" si="0"/>
        <v>0</v>
      </c>
      <c r="K133" s="166" t="s">
        <v>119</v>
      </c>
      <c r="L133" s="171"/>
      <c r="M133" s="172" t="s">
        <v>1</v>
      </c>
      <c r="N133" s="173" t="s">
        <v>39</v>
      </c>
      <c r="O133" s="71"/>
      <c r="P133" s="174">
        <f t="shared" si="1"/>
        <v>0</v>
      </c>
      <c r="Q133" s="174">
        <v>0</v>
      </c>
      <c r="R133" s="174">
        <f t="shared" si="2"/>
        <v>0</v>
      </c>
      <c r="S133" s="174">
        <v>0</v>
      </c>
      <c r="T133" s="175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6" t="s">
        <v>84</v>
      </c>
      <c r="AT133" s="176" t="s">
        <v>115</v>
      </c>
      <c r="AU133" s="176" t="s">
        <v>74</v>
      </c>
      <c r="AY133" s="17" t="s">
        <v>120</v>
      </c>
      <c r="BE133" s="177">
        <f t="shared" si="4"/>
        <v>0</v>
      </c>
      <c r="BF133" s="177">
        <f t="shared" si="5"/>
        <v>0</v>
      </c>
      <c r="BG133" s="177">
        <f t="shared" si="6"/>
        <v>0</v>
      </c>
      <c r="BH133" s="177">
        <f t="shared" si="7"/>
        <v>0</v>
      </c>
      <c r="BI133" s="177">
        <f t="shared" si="8"/>
        <v>0</v>
      </c>
      <c r="BJ133" s="17" t="s">
        <v>82</v>
      </c>
      <c r="BK133" s="177">
        <f t="shared" si="9"/>
        <v>0</v>
      </c>
      <c r="BL133" s="17" t="s">
        <v>82</v>
      </c>
      <c r="BM133" s="176" t="s">
        <v>168</v>
      </c>
    </row>
    <row r="134" spans="1:65" s="2" customFormat="1" ht="24.2" customHeight="1">
      <c r="A134" s="34"/>
      <c r="B134" s="35"/>
      <c r="C134" s="164" t="s">
        <v>169</v>
      </c>
      <c r="D134" s="164" t="s">
        <v>115</v>
      </c>
      <c r="E134" s="165" t="s">
        <v>170</v>
      </c>
      <c r="F134" s="166" t="s">
        <v>171</v>
      </c>
      <c r="G134" s="167" t="s">
        <v>118</v>
      </c>
      <c r="H134" s="168">
        <v>1</v>
      </c>
      <c r="I134" s="169"/>
      <c r="J134" s="170">
        <f t="shared" si="0"/>
        <v>0</v>
      </c>
      <c r="K134" s="166" t="s">
        <v>119</v>
      </c>
      <c r="L134" s="171"/>
      <c r="M134" s="172" t="s">
        <v>1</v>
      </c>
      <c r="N134" s="173" t="s">
        <v>39</v>
      </c>
      <c r="O134" s="71"/>
      <c r="P134" s="174">
        <f t="shared" si="1"/>
        <v>0</v>
      </c>
      <c r="Q134" s="174">
        <v>0</v>
      </c>
      <c r="R134" s="174">
        <f t="shared" si="2"/>
        <v>0</v>
      </c>
      <c r="S134" s="174">
        <v>0</v>
      </c>
      <c r="T134" s="175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6" t="s">
        <v>84</v>
      </c>
      <c r="AT134" s="176" t="s">
        <v>115</v>
      </c>
      <c r="AU134" s="176" t="s">
        <v>74</v>
      </c>
      <c r="AY134" s="17" t="s">
        <v>120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17" t="s">
        <v>82</v>
      </c>
      <c r="BK134" s="177">
        <f t="shared" si="9"/>
        <v>0</v>
      </c>
      <c r="BL134" s="17" t="s">
        <v>82</v>
      </c>
      <c r="BM134" s="176" t="s">
        <v>172</v>
      </c>
    </row>
    <row r="135" spans="1:65" s="2" customFormat="1" ht="24.2" customHeight="1">
      <c r="A135" s="34"/>
      <c r="B135" s="35"/>
      <c r="C135" s="164" t="s">
        <v>173</v>
      </c>
      <c r="D135" s="164" t="s">
        <v>115</v>
      </c>
      <c r="E135" s="165" t="s">
        <v>174</v>
      </c>
      <c r="F135" s="166" t="s">
        <v>175</v>
      </c>
      <c r="G135" s="167" t="s">
        <v>118</v>
      </c>
      <c r="H135" s="168">
        <v>1</v>
      </c>
      <c r="I135" s="169"/>
      <c r="J135" s="170">
        <f t="shared" si="0"/>
        <v>0</v>
      </c>
      <c r="K135" s="166" t="s">
        <v>119</v>
      </c>
      <c r="L135" s="171"/>
      <c r="M135" s="172" t="s">
        <v>1</v>
      </c>
      <c r="N135" s="173" t="s">
        <v>39</v>
      </c>
      <c r="O135" s="71"/>
      <c r="P135" s="174">
        <f t="shared" si="1"/>
        <v>0</v>
      </c>
      <c r="Q135" s="174">
        <v>0</v>
      </c>
      <c r="R135" s="174">
        <f t="shared" si="2"/>
        <v>0</v>
      </c>
      <c r="S135" s="174">
        <v>0</v>
      </c>
      <c r="T135" s="175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6" t="s">
        <v>84</v>
      </c>
      <c r="AT135" s="176" t="s">
        <v>115</v>
      </c>
      <c r="AU135" s="176" t="s">
        <v>74</v>
      </c>
      <c r="AY135" s="17" t="s">
        <v>120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17" t="s">
        <v>82</v>
      </c>
      <c r="BK135" s="177">
        <f t="shared" si="9"/>
        <v>0</v>
      </c>
      <c r="BL135" s="17" t="s">
        <v>82</v>
      </c>
      <c r="BM135" s="176" t="s">
        <v>176</v>
      </c>
    </row>
    <row r="136" spans="1:65" s="2" customFormat="1" ht="24.2" customHeight="1">
      <c r="A136" s="34"/>
      <c r="B136" s="35"/>
      <c r="C136" s="164" t="s">
        <v>177</v>
      </c>
      <c r="D136" s="164" t="s">
        <v>115</v>
      </c>
      <c r="E136" s="165" t="s">
        <v>178</v>
      </c>
      <c r="F136" s="166" t="s">
        <v>179</v>
      </c>
      <c r="G136" s="167" t="s">
        <v>118</v>
      </c>
      <c r="H136" s="168">
        <v>8</v>
      </c>
      <c r="I136" s="169"/>
      <c r="J136" s="170">
        <f t="shared" si="0"/>
        <v>0</v>
      </c>
      <c r="K136" s="166" t="s">
        <v>119</v>
      </c>
      <c r="L136" s="171"/>
      <c r="M136" s="172" t="s">
        <v>1</v>
      </c>
      <c r="N136" s="173" t="s">
        <v>39</v>
      </c>
      <c r="O136" s="71"/>
      <c r="P136" s="174">
        <f t="shared" si="1"/>
        <v>0</v>
      </c>
      <c r="Q136" s="174">
        <v>0</v>
      </c>
      <c r="R136" s="174">
        <f t="shared" si="2"/>
        <v>0</v>
      </c>
      <c r="S136" s="174">
        <v>0</v>
      </c>
      <c r="T136" s="175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6" t="s">
        <v>84</v>
      </c>
      <c r="AT136" s="176" t="s">
        <v>115</v>
      </c>
      <c r="AU136" s="176" t="s">
        <v>74</v>
      </c>
      <c r="AY136" s="17" t="s">
        <v>120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17" t="s">
        <v>82</v>
      </c>
      <c r="BK136" s="177">
        <f t="shared" si="9"/>
        <v>0</v>
      </c>
      <c r="BL136" s="17" t="s">
        <v>82</v>
      </c>
      <c r="BM136" s="176" t="s">
        <v>180</v>
      </c>
    </row>
    <row r="137" spans="1:65" s="11" customFormat="1" ht="11.25">
      <c r="B137" s="178"/>
      <c r="C137" s="179"/>
      <c r="D137" s="180" t="s">
        <v>122</v>
      </c>
      <c r="E137" s="181" t="s">
        <v>1</v>
      </c>
      <c r="F137" s="182" t="s">
        <v>181</v>
      </c>
      <c r="G137" s="179"/>
      <c r="H137" s="183">
        <v>8</v>
      </c>
      <c r="I137" s="184"/>
      <c r="J137" s="179"/>
      <c r="K137" s="179"/>
      <c r="L137" s="185"/>
      <c r="M137" s="186"/>
      <c r="N137" s="187"/>
      <c r="O137" s="187"/>
      <c r="P137" s="187"/>
      <c r="Q137" s="187"/>
      <c r="R137" s="187"/>
      <c r="S137" s="187"/>
      <c r="T137" s="188"/>
      <c r="AT137" s="189" t="s">
        <v>122</v>
      </c>
      <c r="AU137" s="189" t="s">
        <v>74</v>
      </c>
      <c r="AV137" s="11" t="s">
        <v>84</v>
      </c>
      <c r="AW137" s="11" t="s">
        <v>30</v>
      </c>
      <c r="AX137" s="11" t="s">
        <v>82</v>
      </c>
      <c r="AY137" s="189" t="s">
        <v>120</v>
      </c>
    </row>
    <row r="138" spans="1:65" s="2" customFormat="1" ht="24.2" customHeight="1">
      <c r="A138" s="34"/>
      <c r="B138" s="35"/>
      <c r="C138" s="164" t="s">
        <v>182</v>
      </c>
      <c r="D138" s="164" t="s">
        <v>115</v>
      </c>
      <c r="E138" s="165" t="s">
        <v>183</v>
      </c>
      <c r="F138" s="166" t="s">
        <v>184</v>
      </c>
      <c r="G138" s="167" t="s">
        <v>118</v>
      </c>
      <c r="H138" s="168">
        <v>1</v>
      </c>
      <c r="I138" s="169"/>
      <c r="J138" s="170">
        <f>ROUND(I138*H138,2)</f>
        <v>0</v>
      </c>
      <c r="K138" s="166" t="s">
        <v>119</v>
      </c>
      <c r="L138" s="171"/>
      <c r="M138" s="172" t="s">
        <v>1</v>
      </c>
      <c r="N138" s="173" t="s">
        <v>39</v>
      </c>
      <c r="O138" s="71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6" t="s">
        <v>84</v>
      </c>
      <c r="AT138" s="176" t="s">
        <v>115</v>
      </c>
      <c r="AU138" s="176" t="s">
        <v>74</v>
      </c>
      <c r="AY138" s="17" t="s">
        <v>120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7" t="s">
        <v>82</v>
      </c>
      <c r="BK138" s="177">
        <f>ROUND(I138*H138,2)</f>
        <v>0</v>
      </c>
      <c r="BL138" s="17" t="s">
        <v>82</v>
      </c>
      <c r="BM138" s="176" t="s">
        <v>185</v>
      </c>
    </row>
    <row r="139" spans="1:65" s="2" customFormat="1" ht="24.2" customHeight="1">
      <c r="A139" s="34"/>
      <c r="B139" s="35"/>
      <c r="C139" s="164" t="s">
        <v>186</v>
      </c>
      <c r="D139" s="164" t="s">
        <v>115</v>
      </c>
      <c r="E139" s="165" t="s">
        <v>187</v>
      </c>
      <c r="F139" s="166" t="s">
        <v>188</v>
      </c>
      <c r="G139" s="167" t="s">
        <v>118</v>
      </c>
      <c r="H139" s="168">
        <v>1</v>
      </c>
      <c r="I139" s="169"/>
      <c r="J139" s="170">
        <f>ROUND(I139*H139,2)</f>
        <v>0</v>
      </c>
      <c r="K139" s="166" t="s">
        <v>119</v>
      </c>
      <c r="L139" s="171"/>
      <c r="M139" s="172" t="s">
        <v>1</v>
      </c>
      <c r="N139" s="173" t="s">
        <v>39</v>
      </c>
      <c r="O139" s="71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6" t="s">
        <v>84</v>
      </c>
      <c r="AT139" s="176" t="s">
        <v>115</v>
      </c>
      <c r="AU139" s="176" t="s">
        <v>74</v>
      </c>
      <c r="AY139" s="17" t="s">
        <v>120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7" t="s">
        <v>82</v>
      </c>
      <c r="BK139" s="177">
        <f>ROUND(I139*H139,2)</f>
        <v>0</v>
      </c>
      <c r="BL139" s="17" t="s">
        <v>82</v>
      </c>
      <c r="BM139" s="176" t="s">
        <v>189</v>
      </c>
    </row>
    <row r="140" spans="1:65" s="2" customFormat="1" ht="24.2" customHeight="1">
      <c r="A140" s="34"/>
      <c r="B140" s="35"/>
      <c r="C140" s="164" t="s">
        <v>190</v>
      </c>
      <c r="D140" s="164" t="s">
        <v>115</v>
      </c>
      <c r="E140" s="165" t="s">
        <v>191</v>
      </c>
      <c r="F140" s="166" t="s">
        <v>192</v>
      </c>
      <c r="G140" s="167" t="s">
        <v>118</v>
      </c>
      <c r="H140" s="168">
        <v>1</v>
      </c>
      <c r="I140" s="169"/>
      <c r="J140" s="170">
        <f>ROUND(I140*H140,2)</f>
        <v>0</v>
      </c>
      <c r="K140" s="166" t="s">
        <v>119</v>
      </c>
      <c r="L140" s="171"/>
      <c r="M140" s="172" t="s">
        <v>1</v>
      </c>
      <c r="N140" s="173" t="s">
        <v>39</v>
      </c>
      <c r="O140" s="71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6" t="s">
        <v>84</v>
      </c>
      <c r="AT140" s="176" t="s">
        <v>115</v>
      </c>
      <c r="AU140" s="176" t="s">
        <v>74</v>
      </c>
      <c r="AY140" s="17" t="s">
        <v>120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7" t="s">
        <v>82</v>
      </c>
      <c r="BK140" s="177">
        <f>ROUND(I140*H140,2)</f>
        <v>0</v>
      </c>
      <c r="BL140" s="17" t="s">
        <v>82</v>
      </c>
      <c r="BM140" s="176" t="s">
        <v>193</v>
      </c>
    </row>
    <row r="141" spans="1:65" s="2" customFormat="1" ht="16.5" customHeight="1">
      <c r="A141" s="34"/>
      <c r="B141" s="35"/>
      <c r="C141" s="164" t="s">
        <v>194</v>
      </c>
      <c r="D141" s="164" t="s">
        <v>115</v>
      </c>
      <c r="E141" s="165" t="s">
        <v>195</v>
      </c>
      <c r="F141" s="166" t="s">
        <v>196</v>
      </c>
      <c r="G141" s="167" t="s">
        <v>118</v>
      </c>
      <c r="H141" s="168">
        <v>1</v>
      </c>
      <c r="I141" s="169"/>
      <c r="J141" s="170">
        <f>ROUND(I141*H141,2)</f>
        <v>0</v>
      </c>
      <c r="K141" s="166" t="s">
        <v>119</v>
      </c>
      <c r="L141" s="171"/>
      <c r="M141" s="172" t="s">
        <v>1</v>
      </c>
      <c r="N141" s="173" t="s">
        <v>39</v>
      </c>
      <c r="O141" s="71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6" t="s">
        <v>84</v>
      </c>
      <c r="AT141" s="176" t="s">
        <v>115</v>
      </c>
      <c r="AU141" s="176" t="s">
        <v>74</v>
      </c>
      <c r="AY141" s="17" t="s">
        <v>120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7" t="s">
        <v>82</v>
      </c>
      <c r="BK141" s="177">
        <f>ROUND(I141*H141,2)</f>
        <v>0</v>
      </c>
      <c r="BL141" s="17" t="s">
        <v>82</v>
      </c>
      <c r="BM141" s="176" t="s">
        <v>197</v>
      </c>
    </row>
    <row r="142" spans="1:65" s="2" customFormat="1" ht="19.5">
      <c r="A142" s="34"/>
      <c r="B142" s="35"/>
      <c r="C142" s="36"/>
      <c r="D142" s="180" t="s">
        <v>198</v>
      </c>
      <c r="E142" s="36"/>
      <c r="F142" s="190" t="s">
        <v>199</v>
      </c>
      <c r="G142" s="36"/>
      <c r="H142" s="36"/>
      <c r="I142" s="191"/>
      <c r="J142" s="36"/>
      <c r="K142" s="36"/>
      <c r="L142" s="39"/>
      <c r="M142" s="192"/>
      <c r="N142" s="19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198</v>
      </c>
      <c r="AU142" s="17" t="s">
        <v>74</v>
      </c>
    </row>
    <row r="143" spans="1:65" s="2" customFormat="1" ht="16.5" customHeight="1">
      <c r="A143" s="34"/>
      <c r="B143" s="35"/>
      <c r="C143" s="164" t="s">
        <v>200</v>
      </c>
      <c r="D143" s="164" t="s">
        <v>115</v>
      </c>
      <c r="E143" s="165" t="s">
        <v>201</v>
      </c>
      <c r="F143" s="166" t="s">
        <v>202</v>
      </c>
      <c r="G143" s="167" t="s">
        <v>118</v>
      </c>
      <c r="H143" s="168">
        <v>1</v>
      </c>
      <c r="I143" s="169"/>
      <c r="J143" s="170">
        <f>ROUND(I143*H143,2)</f>
        <v>0</v>
      </c>
      <c r="K143" s="166" t="s">
        <v>119</v>
      </c>
      <c r="L143" s="171"/>
      <c r="M143" s="172" t="s">
        <v>1</v>
      </c>
      <c r="N143" s="173" t="s">
        <v>39</v>
      </c>
      <c r="O143" s="71"/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6" t="s">
        <v>84</v>
      </c>
      <c r="AT143" s="176" t="s">
        <v>115</v>
      </c>
      <c r="AU143" s="176" t="s">
        <v>74</v>
      </c>
      <c r="AY143" s="17" t="s">
        <v>120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7" t="s">
        <v>82</v>
      </c>
      <c r="BK143" s="177">
        <f>ROUND(I143*H143,2)</f>
        <v>0</v>
      </c>
      <c r="BL143" s="17" t="s">
        <v>82</v>
      </c>
      <c r="BM143" s="176" t="s">
        <v>203</v>
      </c>
    </row>
    <row r="144" spans="1:65" s="2" customFormat="1" ht="19.5">
      <c r="A144" s="34"/>
      <c r="B144" s="35"/>
      <c r="C144" s="36"/>
      <c r="D144" s="180" t="s">
        <v>198</v>
      </c>
      <c r="E144" s="36"/>
      <c r="F144" s="190" t="s">
        <v>204</v>
      </c>
      <c r="G144" s="36"/>
      <c r="H144" s="36"/>
      <c r="I144" s="191"/>
      <c r="J144" s="36"/>
      <c r="K144" s="36"/>
      <c r="L144" s="39"/>
      <c r="M144" s="192"/>
      <c r="N144" s="193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198</v>
      </c>
      <c r="AU144" s="17" t="s">
        <v>74</v>
      </c>
    </row>
    <row r="145" spans="1:65" s="2" customFormat="1" ht="24.2" customHeight="1">
      <c r="A145" s="34"/>
      <c r="B145" s="35"/>
      <c r="C145" s="164" t="s">
        <v>7</v>
      </c>
      <c r="D145" s="164" t="s">
        <v>115</v>
      </c>
      <c r="E145" s="165" t="s">
        <v>205</v>
      </c>
      <c r="F145" s="166" t="s">
        <v>206</v>
      </c>
      <c r="G145" s="167" t="s">
        <v>118</v>
      </c>
      <c r="H145" s="168">
        <v>1</v>
      </c>
      <c r="I145" s="169"/>
      <c r="J145" s="170">
        <f t="shared" ref="J145:J156" si="10">ROUND(I145*H145,2)</f>
        <v>0</v>
      </c>
      <c r="K145" s="166" t="s">
        <v>119</v>
      </c>
      <c r="L145" s="171"/>
      <c r="M145" s="172" t="s">
        <v>1</v>
      </c>
      <c r="N145" s="173" t="s">
        <v>39</v>
      </c>
      <c r="O145" s="71"/>
      <c r="P145" s="174">
        <f t="shared" ref="P145:P156" si="11">O145*H145</f>
        <v>0</v>
      </c>
      <c r="Q145" s="174">
        <v>0</v>
      </c>
      <c r="R145" s="174">
        <f t="shared" ref="R145:R156" si="12">Q145*H145</f>
        <v>0</v>
      </c>
      <c r="S145" s="174">
        <v>0</v>
      </c>
      <c r="T145" s="175">
        <f t="shared" ref="T145:T156" si="13"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6" t="s">
        <v>84</v>
      </c>
      <c r="AT145" s="176" t="s">
        <v>115</v>
      </c>
      <c r="AU145" s="176" t="s">
        <v>74</v>
      </c>
      <c r="AY145" s="17" t="s">
        <v>120</v>
      </c>
      <c r="BE145" s="177">
        <f t="shared" ref="BE145:BE156" si="14">IF(N145="základní",J145,0)</f>
        <v>0</v>
      </c>
      <c r="BF145" s="177">
        <f t="shared" ref="BF145:BF156" si="15">IF(N145="snížená",J145,0)</f>
        <v>0</v>
      </c>
      <c r="BG145" s="177">
        <f t="shared" ref="BG145:BG156" si="16">IF(N145="zákl. přenesená",J145,0)</f>
        <v>0</v>
      </c>
      <c r="BH145" s="177">
        <f t="shared" ref="BH145:BH156" si="17">IF(N145="sníž. přenesená",J145,0)</f>
        <v>0</v>
      </c>
      <c r="BI145" s="177">
        <f t="shared" ref="BI145:BI156" si="18">IF(N145="nulová",J145,0)</f>
        <v>0</v>
      </c>
      <c r="BJ145" s="17" t="s">
        <v>82</v>
      </c>
      <c r="BK145" s="177">
        <f t="shared" ref="BK145:BK156" si="19">ROUND(I145*H145,2)</f>
        <v>0</v>
      </c>
      <c r="BL145" s="17" t="s">
        <v>82</v>
      </c>
      <c r="BM145" s="176" t="s">
        <v>207</v>
      </c>
    </row>
    <row r="146" spans="1:65" s="2" customFormat="1" ht="24.2" customHeight="1">
      <c r="A146" s="34"/>
      <c r="B146" s="35"/>
      <c r="C146" s="164" t="s">
        <v>208</v>
      </c>
      <c r="D146" s="164" t="s">
        <v>115</v>
      </c>
      <c r="E146" s="165" t="s">
        <v>209</v>
      </c>
      <c r="F146" s="166" t="s">
        <v>210</v>
      </c>
      <c r="G146" s="167" t="s">
        <v>118</v>
      </c>
      <c r="H146" s="168">
        <v>1</v>
      </c>
      <c r="I146" s="169"/>
      <c r="J146" s="170">
        <f t="shared" si="10"/>
        <v>0</v>
      </c>
      <c r="K146" s="166" t="s">
        <v>119</v>
      </c>
      <c r="L146" s="171"/>
      <c r="M146" s="172" t="s">
        <v>1</v>
      </c>
      <c r="N146" s="173" t="s">
        <v>39</v>
      </c>
      <c r="O146" s="71"/>
      <c r="P146" s="174">
        <f t="shared" si="11"/>
        <v>0</v>
      </c>
      <c r="Q146" s="174">
        <v>0</v>
      </c>
      <c r="R146" s="174">
        <f t="shared" si="12"/>
        <v>0</v>
      </c>
      <c r="S146" s="174">
        <v>0</v>
      </c>
      <c r="T146" s="175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6" t="s">
        <v>84</v>
      </c>
      <c r="AT146" s="176" t="s">
        <v>115</v>
      </c>
      <c r="AU146" s="176" t="s">
        <v>74</v>
      </c>
      <c r="AY146" s="17" t="s">
        <v>120</v>
      </c>
      <c r="BE146" s="177">
        <f t="shared" si="14"/>
        <v>0</v>
      </c>
      <c r="BF146" s="177">
        <f t="shared" si="15"/>
        <v>0</v>
      </c>
      <c r="BG146" s="177">
        <f t="shared" si="16"/>
        <v>0</v>
      </c>
      <c r="BH146" s="177">
        <f t="shared" si="17"/>
        <v>0</v>
      </c>
      <c r="BI146" s="177">
        <f t="shared" si="18"/>
        <v>0</v>
      </c>
      <c r="BJ146" s="17" t="s">
        <v>82</v>
      </c>
      <c r="BK146" s="177">
        <f t="shared" si="19"/>
        <v>0</v>
      </c>
      <c r="BL146" s="17" t="s">
        <v>82</v>
      </c>
      <c r="BM146" s="176" t="s">
        <v>211</v>
      </c>
    </row>
    <row r="147" spans="1:65" s="2" customFormat="1" ht="24.2" customHeight="1">
      <c r="A147" s="34"/>
      <c r="B147" s="35"/>
      <c r="C147" s="164" t="s">
        <v>212</v>
      </c>
      <c r="D147" s="164" t="s">
        <v>115</v>
      </c>
      <c r="E147" s="165" t="s">
        <v>213</v>
      </c>
      <c r="F147" s="166" t="s">
        <v>214</v>
      </c>
      <c r="G147" s="167" t="s">
        <v>118</v>
      </c>
      <c r="H147" s="168">
        <v>1</v>
      </c>
      <c r="I147" s="169"/>
      <c r="J147" s="170">
        <f t="shared" si="10"/>
        <v>0</v>
      </c>
      <c r="K147" s="166" t="s">
        <v>119</v>
      </c>
      <c r="L147" s="171"/>
      <c r="M147" s="172" t="s">
        <v>1</v>
      </c>
      <c r="N147" s="173" t="s">
        <v>39</v>
      </c>
      <c r="O147" s="71"/>
      <c r="P147" s="174">
        <f t="shared" si="11"/>
        <v>0</v>
      </c>
      <c r="Q147" s="174">
        <v>0</v>
      </c>
      <c r="R147" s="174">
        <f t="shared" si="12"/>
        <v>0</v>
      </c>
      <c r="S147" s="174">
        <v>0</v>
      </c>
      <c r="T147" s="175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6" t="s">
        <v>84</v>
      </c>
      <c r="AT147" s="176" t="s">
        <v>115</v>
      </c>
      <c r="AU147" s="176" t="s">
        <v>74</v>
      </c>
      <c r="AY147" s="17" t="s">
        <v>120</v>
      </c>
      <c r="BE147" s="177">
        <f t="shared" si="14"/>
        <v>0</v>
      </c>
      <c r="BF147" s="177">
        <f t="shared" si="15"/>
        <v>0</v>
      </c>
      <c r="BG147" s="177">
        <f t="shared" si="16"/>
        <v>0</v>
      </c>
      <c r="BH147" s="177">
        <f t="shared" si="17"/>
        <v>0</v>
      </c>
      <c r="BI147" s="177">
        <f t="shared" si="18"/>
        <v>0</v>
      </c>
      <c r="BJ147" s="17" t="s">
        <v>82</v>
      </c>
      <c r="BK147" s="177">
        <f t="shared" si="19"/>
        <v>0</v>
      </c>
      <c r="BL147" s="17" t="s">
        <v>82</v>
      </c>
      <c r="BM147" s="176" t="s">
        <v>215</v>
      </c>
    </row>
    <row r="148" spans="1:65" s="2" customFormat="1" ht="24.2" customHeight="1">
      <c r="A148" s="34"/>
      <c r="B148" s="35"/>
      <c r="C148" s="164" t="s">
        <v>216</v>
      </c>
      <c r="D148" s="164" t="s">
        <v>115</v>
      </c>
      <c r="E148" s="165" t="s">
        <v>217</v>
      </c>
      <c r="F148" s="166" t="s">
        <v>218</v>
      </c>
      <c r="G148" s="167" t="s">
        <v>118</v>
      </c>
      <c r="H148" s="168">
        <v>1</v>
      </c>
      <c r="I148" s="169"/>
      <c r="J148" s="170">
        <f t="shared" si="10"/>
        <v>0</v>
      </c>
      <c r="K148" s="166" t="s">
        <v>119</v>
      </c>
      <c r="L148" s="171"/>
      <c r="M148" s="172" t="s">
        <v>1</v>
      </c>
      <c r="N148" s="173" t="s">
        <v>39</v>
      </c>
      <c r="O148" s="71"/>
      <c r="P148" s="174">
        <f t="shared" si="11"/>
        <v>0</v>
      </c>
      <c r="Q148" s="174">
        <v>0</v>
      </c>
      <c r="R148" s="174">
        <f t="shared" si="12"/>
        <v>0</v>
      </c>
      <c r="S148" s="174">
        <v>0</v>
      </c>
      <c r="T148" s="175">
        <f t="shared" si="1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6" t="s">
        <v>84</v>
      </c>
      <c r="AT148" s="176" t="s">
        <v>115</v>
      </c>
      <c r="AU148" s="176" t="s">
        <v>74</v>
      </c>
      <c r="AY148" s="17" t="s">
        <v>120</v>
      </c>
      <c r="BE148" s="177">
        <f t="shared" si="14"/>
        <v>0</v>
      </c>
      <c r="BF148" s="177">
        <f t="shared" si="15"/>
        <v>0</v>
      </c>
      <c r="BG148" s="177">
        <f t="shared" si="16"/>
        <v>0</v>
      </c>
      <c r="BH148" s="177">
        <f t="shared" si="17"/>
        <v>0</v>
      </c>
      <c r="BI148" s="177">
        <f t="shared" si="18"/>
        <v>0</v>
      </c>
      <c r="BJ148" s="17" t="s">
        <v>82</v>
      </c>
      <c r="BK148" s="177">
        <f t="shared" si="19"/>
        <v>0</v>
      </c>
      <c r="BL148" s="17" t="s">
        <v>82</v>
      </c>
      <c r="BM148" s="176" t="s">
        <v>219</v>
      </c>
    </row>
    <row r="149" spans="1:65" s="2" customFormat="1" ht="24.2" customHeight="1">
      <c r="A149" s="34"/>
      <c r="B149" s="35"/>
      <c r="C149" s="164" t="s">
        <v>220</v>
      </c>
      <c r="D149" s="164" t="s">
        <v>115</v>
      </c>
      <c r="E149" s="165" t="s">
        <v>221</v>
      </c>
      <c r="F149" s="166" t="s">
        <v>222</v>
      </c>
      <c r="G149" s="167" t="s">
        <v>118</v>
      </c>
      <c r="H149" s="168">
        <v>1</v>
      </c>
      <c r="I149" s="169"/>
      <c r="J149" s="170">
        <f t="shared" si="10"/>
        <v>0</v>
      </c>
      <c r="K149" s="166" t="s">
        <v>119</v>
      </c>
      <c r="L149" s="171"/>
      <c r="M149" s="172" t="s">
        <v>1</v>
      </c>
      <c r="N149" s="173" t="s">
        <v>39</v>
      </c>
      <c r="O149" s="71"/>
      <c r="P149" s="174">
        <f t="shared" si="11"/>
        <v>0</v>
      </c>
      <c r="Q149" s="174">
        <v>0</v>
      </c>
      <c r="R149" s="174">
        <f t="shared" si="12"/>
        <v>0</v>
      </c>
      <c r="S149" s="174">
        <v>0</v>
      </c>
      <c r="T149" s="175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6" t="s">
        <v>84</v>
      </c>
      <c r="AT149" s="176" t="s">
        <v>115</v>
      </c>
      <c r="AU149" s="176" t="s">
        <v>74</v>
      </c>
      <c r="AY149" s="17" t="s">
        <v>120</v>
      </c>
      <c r="BE149" s="177">
        <f t="shared" si="14"/>
        <v>0</v>
      </c>
      <c r="BF149" s="177">
        <f t="shared" si="15"/>
        <v>0</v>
      </c>
      <c r="BG149" s="177">
        <f t="shared" si="16"/>
        <v>0</v>
      </c>
      <c r="BH149" s="177">
        <f t="shared" si="17"/>
        <v>0</v>
      </c>
      <c r="BI149" s="177">
        <f t="shared" si="18"/>
        <v>0</v>
      </c>
      <c r="BJ149" s="17" t="s">
        <v>82</v>
      </c>
      <c r="BK149" s="177">
        <f t="shared" si="19"/>
        <v>0</v>
      </c>
      <c r="BL149" s="17" t="s">
        <v>82</v>
      </c>
      <c r="BM149" s="176" t="s">
        <v>223</v>
      </c>
    </row>
    <row r="150" spans="1:65" s="2" customFormat="1" ht="24.2" customHeight="1">
      <c r="A150" s="34"/>
      <c r="B150" s="35"/>
      <c r="C150" s="164" t="s">
        <v>224</v>
      </c>
      <c r="D150" s="164" t="s">
        <v>115</v>
      </c>
      <c r="E150" s="165" t="s">
        <v>225</v>
      </c>
      <c r="F150" s="166" t="s">
        <v>226</v>
      </c>
      <c r="G150" s="167" t="s">
        <v>118</v>
      </c>
      <c r="H150" s="168">
        <v>1</v>
      </c>
      <c r="I150" s="169"/>
      <c r="J150" s="170">
        <f t="shared" si="10"/>
        <v>0</v>
      </c>
      <c r="K150" s="166" t="s">
        <v>119</v>
      </c>
      <c r="L150" s="171"/>
      <c r="M150" s="172" t="s">
        <v>1</v>
      </c>
      <c r="N150" s="173" t="s">
        <v>39</v>
      </c>
      <c r="O150" s="71"/>
      <c r="P150" s="174">
        <f t="shared" si="11"/>
        <v>0</v>
      </c>
      <c r="Q150" s="174">
        <v>0</v>
      </c>
      <c r="R150" s="174">
        <f t="shared" si="12"/>
        <v>0</v>
      </c>
      <c r="S150" s="174">
        <v>0</v>
      </c>
      <c r="T150" s="175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6" t="s">
        <v>84</v>
      </c>
      <c r="AT150" s="176" t="s">
        <v>115</v>
      </c>
      <c r="AU150" s="176" t="s">
        <v>74</v>
      </c>
      <c r="AY150" s="17" t="s">
        <v>120</v>
      </c>
      <c r="BE150" s="177">
        <f t="shared" si="14"/>
        <v>0</v>
      </c>
      <c r="BF150" s="177">
        <f t="shared" si="15"/>
        <v>0</v>
      </c>
      <c r="BG150" s="177">
        <f t="shared" si="16"/>
        <v>0</v>
      </c>
      <c r="BH150" s="177">
        <f t="shared" si="17"/>
        <v>0</v>
      </c>
      <c r="BI150" s="177">
        <f t="shared" si="18"/>
        <v>0</v>
      </c>
      <c r="BJ150" s="17" t="s">
        <v>82</v>
      </c>
      <c r="BK150" s="177">
        <f t="shared" si="19"/>
        <v>0</v>
      </c>
      <c r="BL150" s="17" t="s">
        <v>82</v>
      </c>
      <c r="BM150" s="176" t="s">
        <v>227</v>
      </c>
    </row>
    <row r="151" spans="1:65" s="2" customFormat="1" ht="24.2" customHeight="1">
      <c r="A151" s="34"/>
      <c r="B151" s="35"/>
      <c r="C151" s="164" t="s">
        <v>228</v>
      </c>
      <c r="D151" s="164" t="s">
        <v>115</v>
      </c>
      <c r="E151" s="165" t="s">
        <v>229</v>
      </c>
      <c r="F151" s="166" t="s">
        <v>230</v>
      </c>
      <c r="G151" s="167" t="s">
        <v>118</v>
      </c>
      <c r="H151" s="168">
        <v>1</v>
      </c>
      <c r="I151" s="169"/>
      <c r="J151" s="170">
        <f t="shared" si="10"/>
        <v>0</v>
      </c>
      <c r="K151" s="166" t="s">
        <v>119</v>
      </c>
      <c r="L151" s="171"/>
      <c r="M151" s="172" t="s">
        <v>1</v>
      </c>
      <c r="N151" s="173" t="s">
        <v>39</v>
      </c>
      <c r="O151" s="71"/>
      <c r="P151" s="174">
        <f t="shared" si="11"/>
        <v>0</v>
      </c>
      <c r="Q151" s="174">
        <v>0</v>
      </c>
      <c r="R151" s="174">
        <f t="shared" si="12"/>
        <v>0</v>
      </c>
      <c r="S151" s="174">
        <v>0</v>
      </c>
      <c r="T151" s="175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6" t="s">
        <v>84</v>
      </c>
      <c r="AT151" s="176" t="s">
        <v>115</v>
      </c>
      <c r="AU151" s="176" t="s">
        <v>74</v>
      </c>
      <c r="AY151" s="17" t="s">
        <v>120</v>
      </c>
      <c r="BE151" s="177">
        <f t="shared" si="14"/>
        <v>0</v>
      </c>
      <c r="BF151" s="177">
        <f t="shared" si="15"/>
        <v>0</v>
      </c>
      <c r="BG151" s="177">
        <f t="shared" si="16"/>
        <v>0</v>
      </c>
      <c r="BH151" s="177">
        <f t="shared" si="17"/>
        <v>0</v>
      </c>
      <c r="BI151" s="177">
        <f t="shared" si="18"/>
        <v>0</v>
      </c>
      <c r="BJ151" s="17" t="s">
        <v>82</v>
      </c>
      <c r="BK151" s="177">
        <f t="shared" si="19"/>
        <v>0</v>
      </c>
      <c r="BL151" s="17" t="s">
        <v>82</v>
      </c>
      <c r="BM151" s="176" t="s">
        <v>231</v>
      </c>
    </row>
    <row r="152" spans="1:65" s="2" customFormat="1" ht="33" customHeight="1">
      <c r="A152" s="34"/>
      <c r="B152" s="35"/>
      <c r="C152" s="164" t="s">
        <v>232</v>
      </c>
      <c r="D152" s="164" t="s">
        <v>115</v>
      </c>
      <c r="E152" s="165" t="s">
        <v>233</v>
      </c>
      <c r="F152" s="166" t="s">
        <v>234</v>
      </c>
      <c r="G152" s="167" t="s">
        <v>118</v>
      </c>
      <c r="H152" s="168">
        <v>1</v>
      </c>
      <c r="I152" s="169"/>
      <c r="J152" s="170">
        <f t="shared" si="10"/>
        <v>0</v>
      </c>
      <c r="K152" s="166" t="s">
        <v>119</v>
      </c>
      <c r="L152" s="171"/>
      <c r="M152" s="172" t="s">
        <v>1</v>
      </c>
      <c r="N152" s="173" t="s">
        <v>39</v>
      </c>
      <c r="O152" s="71"/>
      <c r="P152" s="174">
        <f t="shared" si="11"/>
        <v>0</v>
      </c>
      <c r="Q152" s="174">
        <v>0</v>
      </c>
      <c r="R152" s="174">
        <f t="shared" si="12"/>
        <v>0</v>
      </c>
      <c r="S152" s="174">
        <v>0</v>
      </c>
      <c r="T152" s="175">
        <f t="shared" si="1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6" t="s">
        <v>84</v>
      </c>
      <c r="AT152" s="176" t="s">
        <v>115</v>
      </c>
      <c r="AU152" s="176" t="s">
        <v>74</v>
      </c>
      <c r="AY152" s="17" t="s">
        <v>120</v>
      </c>
      <c r="BE152" s="177">
        <f t="shared" si="14"/>
        <v>0</v>
      </c>
      <c r="BF152" s="177">
        <f t="shared" si="15"/>
        <v>0</v>
      </c>
      <c r="BG152" s="177">
        <f t="shared" si="16"/>
        <v>0</v>
      </c>
      <c r="BH152" s="177">
        <f t="shared" si="17"/>
        <v>0</v>
      </c>
      <c r="BI152" s="177">
        <f t="shared" si="18"/>
        <v>0</v>
      </c>
      <c r="BJ152" s="17" t="s">
        <v>82</v>
      </c>
      <c r="BK152" s="177">
        <f t="shared" si="19"/>
        <v>0</v>
      </c>
      <c r="BL152" s="17" t="s">
        <v>82</v>
      </c>
      <c r="BM152" s="176" t="s">
        <v>235</v>
      </c>
    </row>
    <row r="153" spans="1:65" s="2" customFormat="1" ht="37.9" customHeight="1">
      <c r="A153" s="34"/>
      <c r="B153" s="35"/>
      <c r="C153" s="164" t="s">
        <v>236</v>
      </c>
      <c r="D153" s="164" t="s">
        <v>115</v>
      </c>
      <c r="E153" s="165" t="s">
        <v>237</v>
      </c>
      <c r="F153" s="166" t="s">
        <v>238</v>
      </c>
      <c r="G153" s="167" t="s">
        <v>118</v>
      </c>
      <c r="H153" s="168">
        <v>1</v>
      </c>
      <c r="I153" s="169"/>
      <c r="J153" s="170">
        <f t="shared" si="10"/>
        <v>0</v>
      </c>
      <c r="K153" s="166" t="s">
        <v>119</v>
      </c>
      <c r="L153" s="171"/>
      <c r="M153" s="172" t="s">
        <v>1</v>
      </c>
      <c r="N153" s="173" t="s">
        <v>39</v>
      </c>
      <c r="O153" s="71"/>
      <c r="P153" s="174">
        <f t="shared" si="11"/>
        <v>0</v>
      </c>
      <c r="Q153" s="174">
        <v>0</v>
      </c>
      <c r="R153" s="174">
        <f t="shared" si="12"/>
        <v>0</v>
      </c>
      <c r="S153" s="174">
        <v>0</v>
      </c>
      <c r="T153" s="175">
        <f t="shared" si="1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6" t="s">
        <v>84</v>
      </c>
      <c r="AT153" s="176" t="s">
        <v>115</v>
      </c>
      <c r="AU153" s="176" t="s">
        <v>74</v>
      </c>
      <c r="AY153" s="17" t="s">
        <v>120</v>
      </c>
      <c r="BE153" s="177">
        <f t="shared" si="14"/>
        <v>0</v>
      </c>
      <c r="BF153" s="177">
        <f t="shared" si="15"/>
        <v>0</v>
      </c>
      <c r="BG153" s="177">
        <f t="shared" si="16"/>
        <v>0</v>
      </c>
      <c r="BH153" s="177">
        <f t="shared" si="17"/>
        <v>0</v>
      </c>
      <c r="BI153" s="177">
        <f t="shared" si="18"/>
        <v>0</v>
      </c>
      <c r="BJ153" s="17" t="s">
        <v>82</v>
      </c>
      <c r="BK153" s="177">
        <f t="shared" si="19"/>
        <v>0</v>
      </c>
      <c r="BL153" s="17" t="s">
        <v>82</v>
      </c>
      <c r="BM153" s="176" t="s">
        <v>239</v>
      </c>
    </row>
    <row r="154" spans="1:65" s="2" customFormat="1" ht="33" customHeight="1">
      <c r="A154" s="34"/>
      <c r="B154" s="35"/>
      <c r="C154" s="164" t="s">
        <v>240</v>
      </c>
      <c r="D154" s="164" t="s">
        <v>115</v>
      </c>
      <c r="E154" s="165" t="s">
        <v>241</v>
      </c>
      <c r="F154" s="166" t="s">
        <v>242</v>
      </c>
      <c r="G154" s="167" t="s">
        <v>118</v>
      </c>
      <c r="H154" s="168">
        <v>1</v>
      </c>
      <c r="I154" s="169"/>
      <c r="J154" s="170">
        <f t="shared" si="10"/>
        <v>0</v>
      </c>
      <c r="K154" s="166" t="s">
        <v>119</v>
      </c>
      <c r="L154" s="171"/>
      <c r="M154" s="172" t="s">
        <v>1</v>
      </c>
      <c r="N154" s="173" t="s">
        <v>39</v>
      </c>
      <c r="O154" s="71"/>
      <c r="P154" s="174">
        <f t="shared" si="11"/>
        <v>0</v>
      </c>
      <c r="Q154" s="174">
        <v>0</v>
      </c>
      <c r="R154" s="174">
        <f t="shared" si="12"/>
        <v>0</v>
      </c>
      <c r="S154" s="174">
        <v>0</v>
      </c>
      <c r="T154" s="175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6" t="s">
        <v>84</v>
      </c>
      <c r="AT154" s="176" t="s">
        <v>115</v>
      </c>
      <c r="AU154" s="176" t="s">
        <v>74</v>
      </c>
      <c r="AY154" s="17" t="s">
        <v>120</v>
      </c>
      <c r="BE154" s="177">
        <f t="shared" si="14"/>
        <v>0</v>
      </c>
      <c r="BF154" s="177">
        <f t="shared" si="15"/>
        <v>0</v>
      </c>
      <c r="BG154" s="177">
        <f t="shared" si="16"/>
        <v>0</v>
      </c>
      <c r="BH154" s="177">
        <f t="shared" si="17"/>
        <v>0</v>
      </c>
      <c r="BI154" s="177">
        <f t="shared" si="18"/>
        <v>0</v>
      </c>
      <c r="BJ154" s="17" t="s">
        <v>82</v>
      </c>
      <c r="BK154" s="177">
        <f t="shared" si="19"/>
        <v>0</v>
      </c>
      <c r="BL154" s="17" t="s">
        <v>82</v>
      </c>
      <c r="BM154" s="176" t="s">
        <v>243</v>
      </c>
    </row>
    <row r="155" spans="1:65" s="2" customFormat="1" ht="24.2" customHeight="1">
      <c r="A155" s="34"/>
      <c r="B155" s="35"/>
      <c r="C155" s="164" t="s">
        <v>244</v>
      </c>
      <c r="D155" s="164" t="s">
        <v>115</v>
      </c>
      <c r="E155" s="165" t="s">
        <v>245</v>
      </c>
      <c r="F155" s="166" t="s">
        <v>246</v>
      </c>
      <c r="G155" s="167" t="s">
        <v>118</v>
      </c>
      <c r="H155" s="168">
        <v>8</v>
      </c>
      <c r="I155" s="169"/>
      <c r="J155" s="170">
        <f t="shared" si="10"/>
        <v>0</v>
      </c>
      <c r="K155" s="166" t="s">
        <v>119</v>
      </c>
      <c r="L155" s="171"/>
      <c r="M155" s="172" t="s">
        <v>1</v>
      </c>
      <c r="N155" s="173" t="s">
        <v>39</v>
      </c>
      <c r="O155" s="71"/>
      <c r="P155" s="174">
        <f t="shared" si="11"/>
        <v>0</v>
      </c>
      <c r="Q155" s="174">
        <v>0</v>
      </c>
      <c r="R155" s="174">
        <f t="shared" si="12"/>
        <v>0</v>
      </c>
      <c r="S155" s="174">
        <v>0</v>
      </c>
      <c r="T155" s="175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6" t="s">
        <v>84</v>
      </c>
      <c r="AT155" s="176" t="s">
        <v>115</v>
      </c>
      <c r="AU155" s="176" t="s">
        <v>74</v>
      </c>
      <c r="AY155" s="17" t="s">
        <v>120</v>
      </c>
      <c r="BE155" s="177">
        <f t="shared" si="14"/>
        <v>0</v>
      </c>
      <c r="BF155" s="177">
        <f t="shared" si="15"/>
        <v>0</v>
      </c>
      <c r="BG155" s="177">
        <f t="shared" si="16"/>
        <v>0</v>
      </c>
      <c r="BH155" s="177">
        <f t="shared" si="17"/>
        <v>0</v>
      </c>
      <c r="BI155" s="177">
        <f t="shared" si="18"/>
        <v>0</v>
      </c>
      <c r="BJ155" s="17" t="s">
        <v>82</v>
      </c>
      <c r="BK155" s="177">
        <f t="shared" si="19"/>
        <v>0</v>
      </c>
      <c r="BL155" s="17" t="s">
        <v>82</v>
      </c>
      <c r="BM155" s="176" t="s">
        <v>247</v>
      </c>
    </row>
    <row r="156" spans="1:65" s="2" customFormat="1" ht="24.2" customHeight="1">
      <c r="A156" s="34"/>
      <c r="B156" s="35"/>
      <c r="C156" s="164" t="s">
        <v>248</v>
      </c>
      <c r="D156" s="164" t="s">
        <v>115</v>
      </c>
      <c r="E156" s="165" t="s">
        <v>249</v>
      </c>
      <c r="F156" s="166" t="s">
        <v>250</v>
      </c>
      <c r="G156" s="167" t="s">
        <v>118</v>
      </c>
      <c r="H156" s="168">
        <v>4</v>
      </c>
      <c r="I156" s="169"/>
      <c r="J156" s="170">
        <f t="shared" si="10"/>
        <v>0</v>
      </c>
      <c r="K156" s="166" t="s">
        <v>119</v>
      </c>
      <c r="L156" s="171"/>
      <c r="M156" s="172" t="s">
        <v>1</v>
      </c>
      <c r="N156" s="173" t="s">
        <v>39</v>
      </c>
      <c r="O156" s="71"/>
      <c r="P156" s="174">
        <f t="shared" si="11"/>
        <v>0</v>
      </c>
      <c r="Q156" s="174">
        <v>0</v>
      </c>
      <c r="R156" s="174">
        <f t="shared" si="12"/>
        <v>0</v>
      </c>
      <c r="S156" s="174">
        <v>0</v>
      </c>
      <c r="T156" s="175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6" t="s">
        <v>84</v>
      </c>
      <c r="AT156" s="176" t="s">
        <v>115</v>
      </c>
      <c r="AU156" s="176" t="s">
        <v>74</v>
      </c>
      <c r="AY156" s="17" t="s">
        <v>120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17" t="s">
        <v>82</v>
      </c>
      <c r="BK156" s="177">
        <f t="shared" si="19"/>
        <v>0</v>
      </c>
      <c r="BL156" s="17" t="s">
        <v>82</v>
      </c>
      <c r="BM156" s="176" t="s">
        <v>251</v>
      </c>
    </row>
    <row r="157" spans="1:65" s="11" customFormat="1" ht="11.25">
      <c r="B157" s="178"/>
      <c r="C157" s="179"/>
      <c r="D157" s="180" t="s">
        <v>122</v>
      </c>
      <c r="E157" s="181" t="s">
        <v>1</v>
      </c>
      <c r="F157" s="182" t="s">
        <v>252</v>
      </c>
      <c r="G157" s="179"/>
      <c r="H157" s="183">
        <v>4</v>
      </c>
      <c r="I157" s="184"/>
      <c r="J157" s="179"/>
      <c r="K157" s="179"/>
      <c r="L157" s="185"/>
      <c r="M157" s="186"/>
      <c r="N157" s="187"/>
      <c r="O157" s="187"/>
      <c r="P157" s="187"/>
      <c r="Q157" s="187"/>
      <c r="R157" s="187"/>
      <c r="S157" s="187"/>
      <c r="T157" s="188"/>
      <c r="AT157" s="189" t="s">
        <v>122</v>
      </c>
      <c r="AU157" s="189" t="s">
        <v>74</v>
      </c>
      <c r="AV157" s="11" t="s">
        <v>84</v>
      </c>
      <c r="AW157" s="11" t="s">
        <v>30</v>
      </c>
      <c r="AX157" s="11" t="s">
        <v>82</v>
      </c>
      <c r="AY157" s="189" t="s">
        <v>120</v>
      </c>
    </row>
    <row r="158" spans="1:65" s="2" customFormat="1" ht="37.9" customHeight="1">
      <c r="A158" s="34"/>
      <c r="B158" s="35"/>
      <c r="C158" s="164" t="s">
        <v>14</v>
      </c>
      <c r="D158" s="164" t="s">
        <v>115</v>
      </c>
      <c r="E158" s="165" t="s">
        <v>253</v>
      </c>
      <c r="F158" s="166" t="s">
        <v>254</v>
      </c>
      <c r="G158" s="167" t="s">
        <v>118</v>
      </c>
      <c r="H158" s="168">
        <v>1</v>
      </c>
      <c r="I158" s="169"/>
      <c r="J158" s="170">
        <f>ROUND(I158*H158,2)</f>
        <v>0</v>
      </c>
      <c r="K158" s="166" t="s">
        <v>119</v>
      </c>
      <c r="L158" s="171"/>
      <c r="M158" s="172" t="s">
        <v>1</v>
      </c>
      <c r="N158" s="173" t="s">
        <v>39</v>
      </c>
      <c r="O158" s="71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6" t="s">
        <v>84</v>
      </c>
      <c r="AT158" s="176" t="s">
        <v>115</v>
      </c>
      <c r="AU158" s="176" t="s">
        <v>74</v>
      </c>
      <c r="AY158" s="17" t="s">
        <v>120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7" t="s">
        <v>82</v>
      </c>
      <c r="BK158" s="177">
        <f>ROUND(I158*H158,2)</f>
        <v>0</v>
      </c>
      <c r="BL158" s="17" t="s">
        <v>82</v>
      </c>
      <c r="BM158" s="176" t="s">
        <v>255</v>
      </c>
    </row>
    <row r="159" spans="1:65" s="2" customFormat="1" ht="37.9" customHeight="1">
      <c r="A159" s="34"/>
      <c r="B159" s="35"/>
      <c r="C159" s="164" t="s">
        <v>256</v>
      </c>
      <c r="D159" s="164" t="s">
        <v>115</v>
      </c>
      <c r="E159" s="165" t="s">
        <v>257</v>
      </c>
      <c r="F159" s="166" t="s">
        <v>258</v>
      </c>
      <c r="G159" s="167" t="s">
        <v>118</v>
      </c>
      <c r="H159" s="168">
        <v>2</v>
      </c>
      <c r="I159" s="169"/>
      <c r="J159" s="170">
        <f>ROUND(I159*H159,2)</f>
        <v>0</v>
      </c>
      <c r="K159" s="166" t="s">
        <v>119</v>
      </c>
      <c r="L159" s="171"/>
      <c r="M159" s="172" t="s">
        <v>1</v>
      </c>
      <c r="N159" s="173" t="s">
        <v>39</v>
      </c>
      <c r="O159" s="71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6" t="s">
        <v>84</v>
      </c>
      <c r="AT159" s="176" t="s">
        <v>115</v>
      </c>
      <c r="AU159" s="176" t="s">
        <v>74</v>
      </c>
      <c r="AY159" s="17" t="s">
        <v>120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7" t="s">
        <v>82</v>
      </c>
      <c r="BK159" s="177">
        <f>ROUND(I159*H159,2)</f>
        <v>0</v>
      </c>
      <c r="BL159" s="17" t="s">
        <v>82</v>
      </c>
      <c r="BM159" s="176" t="s">
        <v>259</v>
      </c>
    </row>
    <row r="160" spans="1:65" s="2" customFormat="1" ht="24.2" customHeight="1">
      <c r="A160" s="34"/>
      <c r="B160" s="35"/>
      <c r="C160" s="164" t="s">
        <v>260</v>
      </c>
      <c r="D160" s="164" t="s">
        <v>115</v>
      </c>
      <c r="E160" s="165" t="s">
        <v>261</v>
      </c>
      <c r="F160" s="166" t="s">
        <v>262</v>
      </c>
      <c r="G160" s="167" t="s">
        <v>118</v>
      </c>
      <c r="H160" s="168">
        <v>12</v>
      </c>
      <c r="I160" s="169"/>
      <c r="J160" s="170">
        <f>ROUND(I160*H160,2)</f>
        <v>0</v>
      </c>
      <c r="K160" s="166" t="s">
        <v>119</v>
      </c>
      <c r="L160" s="171"/>
      <c r="M160" s="172" t="s">
        <v>1</v>
      </c>
      <c r="N160" s="173" t="s">
        <v>39</v>
      </c>
      <c r="O160" s="71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6" t="s">
        <v>84</v>
      </c>
      <c r="AT160" s="176" t="s">
        <v>115</v>
      </c>
      <c r="AU160" s="176" t="s">
        <v>74</v>
      </c>
      <c r="AY160" s="17" t="s">
        <v>120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7" t="s">
        <v>82</v>
      </c>
      <c r="BK160" s="177">
        <f>ROUND(I160*H160,2)</f>
        <v>0</v>
      </c>
      <c r="BL160" s="17" t="s">
        <v>82</v>
      </c>
      <c r="BM160" s="176" t="s">
        <v>263</v>
      </c>
    </row>
    <row r="161" spans="1:65" s="11" customFormat="1" ht="11.25">
      <c r="B161" s="178"/>
      <c r="C161" s="179"/>
      <c r="D161" s="180" t="s">
        <v>122</v>
      </c>
      <c r="E161" s="181" t="s">
        <v>1</v>
      </c>
      <c r="F161" s="182" t="s">
        <v>264</v>
      </c>
      <c r="G161" s="179"/>
      <c r="H161" s="183">
        <v>12</v>
      </c>
      <c r="I161" s="184"/>
      <c r="J161" s="179"/>
      <c r="K161" s="179"/>
      <c r="L161" s="185"/>
      <c r="M161" s="186"/>
      <c r="N161" s="187"/>
      <c r="O161" s="187"/>
      <c r="P161" s="187"/>
      <c r="Q161" s="187"/>
      <c r="R161" s="187"/>
      <c r="S161" s="187"/>
      <c r="T161" s="188"/>
      <c r="AT161" s="189" t="s">
        <v>122</v>
      </c>
      <c r="AU161" s="189" t="s">
        <v>74</v>
      </c>
      <c r="AV161" s="11" t="s">
        <v>84</v>
      </c>
      <c r="AW161" s="11" t="s">
        <v>30</v>
      </c>
      <c r="AX161" s="11" t="s">
        <v>82</v>
      </c>
      <c r="AY161" s="189" t="s">
        <v>120</v>
      </c>
    </row>
    <row r="162" spans="1:65" s="2" customFormat="1" ht="24.2" customHeight="1">
      <c r="A162" s="34"/>
      <c r="B162" s="35"/>
      <c r="C162" s="164" t="s">
        <v>265</v>
      </c>
      <c r="D162" s="164" t="s">
        <v>115</v>
      </c>
      <c r="E162" s="165" t="s">
        <v>266</v>
      </c>
      <c r="F162" s="166" t="s">
        <v>267</v>
      </c>
      <c r="G162" s="167" t="s">
        <v>118</v>
      </c>
      <c r="H162" s="168">
        <v>32</v>
      </c>
      <c r="I162" s="169"/>
      <c r="J162" s="170">
        <f>ROUND(I162*H162,2)</f>
        <v>0</v>
      </c>
      <c r="K162" s="166" t="s">
        <v>119</v>
      </c>
      <c r="L162" s="171"/>
      <c r="M162" s="172" t="s">
        <v>1</v>
      </c>
      <c r="N162" s="173" t="s">
        <v>39</v>
      </c>
      <c r="O162" s="71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6" t="s">
        <v>84</v>
      </c>
      <c r="AT162" s="176" t="s">
        <v>115</v>
      </c>
      <c r="AU162" s="176" t="s">
        <v>74</v>
      </c>
      <c r="AY162" s="17" t="s">
        <v>120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7" t="s">
        <v>82</v>
      </c>
      <c r="BK162" s="177">
        <f>ROUND(I162*H162,2)</f>
        <v>0</v>
      </c>
      <c r="BL162" s="17" t="s">
        <v>82</v>
      </c>
      <c r="BM162" s="176" t="s">
        <v>268</v>
      </c>
    </row>
    <row r="163" spans="1:65" s="11" customFormat="1" ht="11.25">
      <c r="B163" s="178"/>
      <c r="C163" s="179"/>
      <c r="D163" s="180" t="s">
        <v>122</v>
      </c>
      <c r="E163" s="181" t="s">
        <v>1</v>
      </c>
      <c r="F163" s="182" t="s">
        <v>269</v>
      </c>
      <c r="G163" s="179"/>
      <c r="H163" s="183">
        <v>32</v>
      </c>
      <c r="I163" s="184"/>
      <c r="J163" s="179"/>
      <c r="K163" s="179"/>
      <c r="L163" s="185"/>
      <c r="M163" s="186"/>
      <c r="N163" s="187"/>
      <c r="O163" s="187"/>
      <c r="P163" s="187"/>
      <c r="Q163" s="187"/>
      <c r="R163" s="187"/>
      <c r="S163" s="187"/>
      <c r="T163" s="188"/>
      <c r="AT163" s="189" t="s">
        <v>122</v>
      </c>
      <c r="AU163" s="189" t="s">
        <v>74</v>
      </c>
      <c r="AV163" s="11" t="s">
        <v>84</v>
      </c>
      <c r="AW163" s="11" t="s">
        <v>30</v>
      </c>
      <c r="AX163" s="11" t="s">
        <v>82</v>
      </c>
      <c r="AY163" s="189" t="s">
        <v>120</v>
      </c>
    </row>
    <row r="164" spans="1:65" s="2" customFormat="1" ht="24.2" customHeight="1">
      <c r="A164" s="34"/>
      <c r="B164" s="35"/>
      <c r="C164" s="164" t="s">
        <v>270</v>
      </c>
      <c r="D164" s="164" t="s">
        <v>115</v>
      </c>
      <c r="E164" s="165" t="s">
        <v>271</v>
      </c>
      <c r="F164" s="166" t="s">
        <v>272</v>
      </c>
      <c r="G164" s="167" t="s">
        <v>118</v>
      </c>
      <c r="H164" s="168">
        <v>1</v>
      </c>
      <c r="I164" s="169"/>
      <c r="J164" s="170">
        <f>ROUND(I164*H164,2)</f>
        <v>0</v>
      </c>
      <c r="K164" s="166" t="s">
        <v>119</v>
      </c>
      <c r="L164" s="171"/>
      <c r="M164" s="172" t="s">
        <v>1</v>
      </c>
      <c r="N164" s="173" t="s">
        <v>39</v>
      </c>
      <c r="O164" s="71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6" t="s">
        <v>84</v>
      </c>
      <c r="AT164" s="176" t="s">
        <v>115</v>
      </c>
      <c r="AU164" s="176" t="s">
        <v>74</v>
      </c>
      <c r="AY164" s="17" t="s">
        <v>120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7" t="s">
        <v>82</v>
      </c>
      <c r="BK164" s="177">
        <f>ROUND(I164*H164,2)</f>
        <v>0</v>
      </c>
      <c r="BL164" s="17" t="s">
        <v>82</v>
      </c>
      <c r="BM164" s="176" t="s">
        <v>273</v>
      </c>
    </row>
    <row r="165" spans="1:65" s="2" customFormat="1" ht="24.2" customHeight="1">
      <c r="A165" s="34"/>
      <c r="B165" s="35"/>
      <c r="C165" s="164" t="s">
        <v>274</v>
      </c>
      <c r="D165" s="164" t="s">
        <v>115</v>
      </c>
      <c r="E165" s="165" t="s">
        <v>275</v>
      </c>
      <c r="F165" s="166" t="s">
        <v>276</v>
      </c>
      <c r="G165" s="167" t="s">
        <v>118</v>
      </c>
      <c r="H165" s="168">
        <v>12</v>
      </c>
      <c r="I165" s="169"/>
      <c r="J165" s="170">
        <f>ROUND(I165*H165,2)</f>
        <v>0</v>
      </c>
      <c r="K165" s="166" t="s">
        <v>119</v>
      </c>
      <c r="L165" s="171"/>
      <c r="M165" s="172" t="s">
        <v>1</v>
      </c>
      <c r="N165" s="173" t="s">
        <v>39</v>
      </c>
      <c r="O165" s="71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6" t="s">
        <v>84</v>
      </c>
      <c r="AT165" s="176" t="s">
        <v>115</v>
      </c>
      <c r="AU165" s="176" t="s">
        <v>74</v>
      </c>
      <c r="AY165" s="17" t="s">
        <v>120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7" t="s">
        <v>82</v>
      </c>
      <c r="BK165" s="177">
        <f>ROUND(I165*H165,2)</f>
        <v>0</v>
      </c>
      <c r="BL165" s="17" t="s">
        <v>82</v>
      </c>
      <c r="BM165" s="176" t="s">
        <v>277</v>
      </c>
    </row>
    <row r="166" spans="1:65" s="11" customFormat="1" ht="11.25">
      <c r="B166" s="178"/>
      <c r="C166" s="179"/>
      <c r="D166" s="180" t="s">
        <v>122</v>
      </c>
      <c r="E166" s="181" t="s">
        <v>1</v>
      </c>
      <c r="F166" s="182" t="s">
        <v>264</v>
      </c>
      <c r="G166" s="179"/>
      <c r="H166" s="183">
        <v>12</v>
      </c>
      <c r="I166" s="184"/>
      <c r="J166" s="179"/>
      <c r="K166" s="179"/>
      <c r="L166" s="185"/>
      <c r="M166" s="186"/>
      <c r="N166" s="187"/>
      <c r="O166" s="187"/>
      <c r="P166" s="187"/>
      <c r="Q166" s="187"/>
      <c r="R166" s="187"/>
      <c r="S166" s="187"/>
      <c r="T166" s="188"/>
      <c r="AT166" s="189" t="s">
        <v>122</v>
      </c>
      <c r="AU166" s="189" t="s">
        <v>74</v>
      </c>
      <c r="AV166" s="11" t="s">
        <v>84</v>
      </c>
      <c r="AW166" s="11" t="s">
        <v>30</v>
      </c>
      <c r="AX166" s="11" t="s">
        <v>82</v>
      </c>
      <c r="AY166" s="189" t="s">
        <v>120</v>
      </c>
    </row>
    <row r="167" spans="1:65" s="2" customFormat="1" ht="24.2" customHeight="1">
      <c r="A167" s="34"/>
      <c r="B167" s="35"/>
      <c r="C167" s="164" t="s">
        <v>278</v>
      </c>
      <c r="D167" s="164" t="s">
        <v>115</v>
      </c>
      <c r="E167" s="165" t="s">
        <v>279</v>
      </c>
      <c r="F167" s="166" t="s">
        <v>280</v>
      </c>
      <c r="G167" s="167" t="s">
        <v>118</v>
      </c>
      <c r="H167" s="168">
        <v>1</v>
      </c>
      <c r="I167" s="169"/>
      <c r="J167" s="170">
        <f>ROUND(I167*H167,2)</f>
        <v>0</v>
      </c>
      <c r="K167" s="166" t="s">
        <v>119</v>
      </c>
      <c r="L167" s="171"/>
      <c r="M167" s="172" t="s">
        <v>1</v>
      </c>
      <c r="N167" s="173" t="s">
        <v>39</v>
      </c>
      <c r="O167" s="71"/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6" t="s">
        <v>84</v>
      </c>
      <c r="AT167" s="176" t="s">
        <v>115</v>
      </c>
      <c r="AU167" s="176" t="s">
        <v>74</v>
      </c>
      <c r="AY167" s="17" t="s">
        <v>120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7" t="s">
        <v>82</v>
      </c>
      <c r="BK167" s="177">
        <f>ROUND(I167*H167,2)</f>
        <v>0</v>
      </c>
      <c r="BL167" s="17" t="s">
        <v>82</v>
      </c>
      <c r="BM167" s="176" t="s">
        <v>281</v>
      </c>
    </row>
    <row r="168" spans="1:65" s="2" customFormat="1" ht="24.2" customHeight="1">
      <c r="A168" s="34"/>
      <c r="B168" s="35"/>
      <c r="C168" s="164" t="s">
        <v>282</v>
      </c>
      <c r="D168" s="164" t="s">
        <v>115</v>
      </c>
      <c r="E168" s="165" t="s">
        <v>283</v>
      </c>
      <c r="F168" s="166" t="s">
        <v>284</v>
      </c>
      <c r="G168" s="167" t="s">
        <v>118</v>
      </c>
      <c r="H168" s="168">
        <v>1</v>
      </c>
      <c r="I168" s="169"/>
      <c r="J168" s="170">
        <f>ROUND(I168*H168,2)</f>
        <v>0</v>
      </c>
      <c r="K168" s="166" t="s">
        <v>119</v>
      </c>
      <c r="L168" s="171"/>
      <c r="M168" s="172" t="s">
        <v>1</v>
      </c>
      <c r="N168" s="173" t="s">
        <v>39</v>
      </c>
      <c r="O168" s="71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6" t="s">
        <v>84</v>
      </c>
      <c r="AT168" s="176" t="s">
        <v>115</v>
      </c>
      <c r="AU168" s="176" t="s">
        <v>74</v>
      </c>
      <c r="AY168" s="17" t="s">
        <v>120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7" t="s">
        <v>82</v>
      </c>
      <c r="BK168" s="177">
        <f>ROUND(I168*H168,2)</f>
        <v>0</v>
      </c>
      <c r="BL168" s="17" t="s">
        <v>82</v>
      </c>
      <c r="BM168" s="176" t="s">
        <v>285</v>
      </c>
    </row>
    <row r="169" spans="1:65" s="2" customFormat="1" ht="24.2" customHeight="1">
      <c r="A169" s="34"/>
      <c r="B169" s="35"/>
      <c r="C169" s="164" t="s">
        <v>286</v>
      </c>
      <c r="D169" s="164" t="s">
        <v>115</v>
      </c>
      <c r="E169" s="165" t="s">
        <v>287</v>
      </c>
      <c r="F169" s="166" t="s">
        <v>288</v>
      </c>
      <c r="G169" s="167" t="s">
        <v>118</v>
      </c>
      <c r="H169" s="168">
        <v>12</v>
      </c>
      <c r="I169" s="169"/>
      <c r="J169" s="170">
        <f>ROUND(I169*H169,2)</f>
        <v>0</v>
      </c>
      <c r="K169" s="166" t="s">
        <v>119</v>
      </c>
      <c r="L169" s="171"/>
      <c r="M169" s="172" t="s">
        <v>1</v>
      </c>
      <c r="N169" s="173" t="s">
        <v>39</v>
      </c>
      <c r="O169" s="71"/>
      <c r="P169" s="174">
        <f>O169*H169</f>
        <v>0</v>
      </c>
      <c r="Q169" s="174">
        <v>0</v>
      </c>
      <c r="R169" s="174">
        <f>Q169*H169</f>
        <v>0</v>
      </c>
      <c r="S169" s="174">
        <v>0</v>
      </c>
      <c r="T169" s="17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6" t="s">
        <v>84</v>
      </c>
      <c r="AT169" s="176" t="s">
        <v>115</v>
      </c>
      <c r="AU169" s="176" t="s">
        <v>74</v>
      </c>
      <c r="AY169" s="17" t="s">
        <v>120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7" t="s">
        <v>82</v>
      </c>
      <c r="BK169" s="177">
        <f>ROUND(I169*H169,2)</f>
        <v>0</v>
      </c>
      <c r="BL169" s="17" t="s">
        <v>82</v>
      </c>
      <c r="BM169" s="176" t="s">
        <v>289</v>
      </c>
    </row>
    <row r="170" spans="1:65" s="11" customFormat="1" ht="11.25">
      <c r="B170" s="178"/>
      <c r="C170" s="179"/>
      <c r="D170" s="180" t="s">
        <v>122</v>
      </c>
      <c r="E170" s="181" t="s">
        <v>1</v>
      </c>
      <c r="F170" s="182" t="s">
        <v>264</v>
      </c>
      <c r="G170" s="179"/>
      <c r="H170" s="183">
        <v>12</v>
      </c>
      <c r="I170" s="184"/>
      <c r="J170" s="179"/>
      <c r="K170" s="179"/>
      <c r="L170" s="185"/>
      <c r="M170" s="186"/>
      <c r="N170" s="187"/>
      <c r="O170" s="187"/>
      <c r="P170" s="187"/>
      <c r="Q170" s="187"/>
      <c r="R170" s="187"/>
      <c r="S170" s="187"/>
      <c r="T170" s="188"/>
      <c r="AT170" s="189" t="s">
        <v>122</v>
      </c>
      <c r="AU170" s="189" t="s">
        <v>74</v>
      </c>
      <c r="AV170" s="11" t="s">
        <v>84</v>
      </c>
      <c r="AW170" s="11" t="s">
        <v>30</v>
      </c>
      <c r="AX170" s="11" t="s">
        <v>82</v>
      </c>
      <c r="AY170" s="189" t="s">
        <v>120</v>
      </c>
    </row>
    <row r="171" spans="1:65" s="2" customFormat="1" ht="33" customHeight="1">
      <c r="A171" s="34"/>
      <c r="B171" s="35"/>
      <c r="C171" s="164" t="s">
        <v>290</v>
      </c>
      <c r="D171" s="164" t="s">
        <v>115</v>
      </c>
      <c r="E171" s="165" t="s">
        <v>291</v>
      </c>
      <c r="F171" s="166" t="s">
        <v>292</v>
      </c>
      <c r="G171" s="167" t="s">
        <v>118</v>
      </c>
      <c r="H171" s="168">
        <v>1</v>
      </c>
      <c r="I171" s="169"/>
      <c r="J171" s="170">
        <f>ROUND(I171*H171,2)</f>
        <v>0</v>
      </c>
      <c r="K171" s="166" t="s">
        <v>119</v>
      </c>
      <c r="L171" s="171"/>
      <c r="M171" s="172" t="s">
        <v>1</v>
      </c>
      <c r="N171" s="173" t="s">
        <v>39</v>
      </c>
      <c r="O171" s="71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6" t="s">
        <v>84</v>
      </c>
      <c r="AT171" s="176" t="s">
        <v>115</v>
      </c>
      <c r="AU171" s="176" t="s">
        <v>74</v>
      </c>
      <c r="AY171" s="17" t="s">
        <v>120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7" t="s">
        <v>82</v>
      </c>
      <c r="BK171" s="177">
        <f>ROUND(I171*H171,2)</f>
        <v>0</v>
      </c>
      <c r="BL171" s="17" t="s">
        <v>82</v>
      </c>
      <c r="BM171" s="176" t="s">
        <v>293</v>
      </c>
    </row>
    <row r="172" spans="1:65" s="2" customFormat="1" ht="24.2" customHeight="1">
      <c r="A172" s="34"/>
      <c r="B172" s="35"/>
      <c r="C172" s="164" t="s">
        <v>294</v>
      </c>
      <c r="D172" s="164" t="s">
        <v>115</v>
      </c>
      <c r="E172" s="165" t="s">
        <v>295</v>
      </c>
      <c r="F172" s="166" t="s">
        <v>296</v>
      </c>
      <c r="G172" s="167" t="s">
        <v>118</v>
      </c>
      <c r="H172" s="168">
        <v>8</v>
      </c>
      <c r="I172" s="169"/>
      <c r="J172" s="170">
        <f>ROUND(I172*H172,2)</f>
        <v>0</v>
      </c>
      <c r="K172" s="166" t="s">
        <v>119</v>
      </c>
      <c r="L172" s="171"/>
      <c r="M172" s="172" t="s">
        <v>1</v>
      </c>
      <c r="N172" s="173" t="s">
        <v>39</v>
      </c>
      <c r="O172" s="71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6" t="s">
        <v>297</v>
      </c>
      <c r="AT172" s="176" t="s">
        <v>115</v>
      </c>
      <c r="AU172" s="176" t="s">
        <v>74</v>
      </c>
      <c r="AY172" s="17" t="s">
        <v>120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7" t="s">
        <v>82</v>
      </c>
      <c r="BK172" s="177">
        <f>ROUND(I172*H172,2)</f>
        <v>0</v>
      </c>
      <c r="BL172" s="17" t="s">
        <v>297</v>
      </c>
      <c r="BM172" s="176" t="s">
        <v>298</v>
      </c>
    </row>
    <row r="173" spans="1:65" s="11" customFormat="1" ht="11.25">
      <c r="B173" s="178"/>
      <c r="C173" s="179"/>
      <c r="D173" s="180" t="s">
        <v>122</v>
      </c>
      <c r="E173" s="181" t="s">
        <v>1</v>
      </c>
      <c r="F173" s="182" t="s">
        <v>181</v>
      </c>
      <c r="G173" s="179"/>
      <c r="H173" s="183">
        <v>8</v>
      </c>
      <c r="I173" s="184"/>
      <c r="J173" s="179"/>
      <c r="K173" s="179"/>
      <c r="L173" s="185"/>
      <c r="M173" s="186"/>
      <c r="N173" s="187"/>
      <c r="O173" s="187"/>
      <c r="P173" s="187"/>
      <c r="Q173" s="187"/>
      <c r="R173" s="187"/>
      <c r="S173" s="187"/>
      <c r="T173" s="188"/>
      <c r="AT173" s="189" t="s">
        <v>122</v>
      </c>
      <c r="AU173" s="189" t="s">
        <v>74</v>
      </c>
      <c r="AV173" s="11" t="s">
        <v>84</v>
      </c>
      <c r="AW173" s="11" t="s">
        <v>30</v>
      </c>
      <c r="AX173" s="11" t="s">
        <v>82</v>
      </c>
      <c r="AY173" s="189" t="s">
        <v>120</v>
      </c>
    </row>
    <row r="174" spans="1:65" s="2" customFormat="1" ht="24.2" customHeight="1">
      <c r="A174" s="34"/>
      <c r="B174" s="35"/>
      <c r="C174" s="164" t="s">
        <v>299</v>
      </c>
      <c r="D174" s="164" t="s">
        <v>115</v>
      </c>
      <c r="E174" s="165" t="s">
        <v>300</v>
      </c>
      <c r="F174" s="166" t="s">
        <v>301</v>
      </c>
      <c r="G174" s="167" t="s">
        <v>118</v>
      </c>
      <c r="H174" s="168">
        <v>1</v>
      </c>
      <c r="I174" s="169"/>
      <c r="J174" s="170">
        <f t="shared" ref="J174:J184" si="20">ROUND(I174*H174,2)</f>
        <v>0</v>
      </c>
      <c r="K174" s="166" t="s">
        <v>119</v>
      </c>
      <c r="L174" s="171"/>
      <c r="M174" s="172" t="s">
        <v>1</v>
      </c>
      <c r="N174" s="173" t="s">
        <v>39</v>
      </c>
      <c r="O174" s="71"/>
      <c r="P174" s="174">
        <f t="shared" ref="P174:P184" si="21">O174*H174</f>
        <v>0</v>
      </c>
      <c r="Q174" s="174">
        <v>0</v>
      </c>
      <c r="R174" s="174">
        <f t="shared" ref="R174:R184" si="22">Q174*H174</f>
        <v>0</v>
      </c>
      <c r="S174" s="174">
        <v>0</v>
      </c>
      <c r="T174" s="175">
        <f t="shared" ref="T174:T184" si="23"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6" t="s">
        <v>84</v>
      </c>
      <c r="AT174" s="176" t="s">
        <v>115</v>
      </c>
      <c r="AU174" s="176" t="s">
        <v>74</v>
      </c>
      <c r="AY174" s="17" t="s">
        <v>120</v>
      </c>
      <c r="BE174" s="177">
        <f t="shared" ref="BE174:BE184" si="24">IF(N174="základní",J174,0)</f>
        <v>0</v>
      </c>
      <c r="BF174" s="177">
        <f t="shared" ref="BF174:BF184" si="25">IF(N174="snížená",J174,0)</f>
        <v>0</v>
      </c>
      <c r="BG174" s="177">
        <f t="shared" ref="BG174:BG184" si="26">IF(N174="zákl. přenesená",J174,0)</f>
        <v>0</v>
      </c>
      <c r="BH174" s="177">
        <f t="shared" ref="BH174:BH184" si="27">IF(N174="sníž. přenesená",J174,0)</f>
        <v>0</v>
      </c>
      <c r="BI174" s="177">
        <f t="shared" ref="BI174:BI184" si="28">IF(N174="nulová",J174,0)</f>
        <v>0</v>
      </c>
      <c r="BJ174" s="17" t="s">
        <v>82</v>
      </c>
      <c r="BK174" s="177">
        <f t="shared" ref="BK174:BK184" si="29">ROUND(I174*H174,2)</f>
        <v>0</v>
      </c>
      <c r="BL174" s="17" t="s">
        <v>82</v>
      </c>
      <c r="BM174" s="176" t="s">
        <v>302</v>
      </c>
    </row>
    <row r="175" spans="1:65" s="2" customFormat="1" ht="24.2" customHeight="1">
      <c r="A175" s="34"/>
      <c r="B175" s="35"/>
      <c r="C175" s="164" t="s">
        <v>303</v>
      </c>
      <c r="D175" s="164" t="s">
        <v>115</v>
      </c>
      <c r="E175" s="165" t="s">
        <v>304</v>
      </c>
      <c r="F175" s="166" t="s">
        <v>305</v>
      </c>
      <c r="G175" s="167" t="s">
        <v>118</v>
      </c>
      <c r="H175" s="168">
        <v>1</v>
      </c>
      <c r="I175" s="169"/>
      <c r="J175" s="170">
        <f t="shared" si="20"/>
        <v>0</v>
      </c>
      <c r="K175" s="166" t="s">
        <v>119</v>
      </c>
      <c r="L175" s="171"/>
      <c r="M175" s="172" t="s">
        <v>1</v>
      </c>
      <c r="N175" s="173" t="s">
        <v>39</v>
      </c>
      <c r="O175" s="71"/>
      <c r="P175" s="174">
        <f t="shared" si="21"/>
        <v>0</v>
      </c>
      <c r="Q175" s="174">
        <v>0</v>
      </c>
      <c r="R175" s="174">
        <f t="shared" si="22"/>
        <v>0</v>
      </c>
      <c r="S175" s="174">
        <v>0</v>
      </c>
      <c r="T175" s="175">
        <f t="shared" si="2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6" t="s">
        <v>84</v>
      </c>
      <c r="AT175" s="176" t="s">
        <v>115</v>
      </c>
      <c r="AU175" s="176" t="s">
        <v>74</v>
      </c>
      <c r="AY175" s="17" t="s">
        <v>120</v>
      </c>
      <c r="BE175" s="177">
        <f t="shared" si="24"/>
        <v>0</v>
      </c>
      <c r="BF175" s="177">
        <f t="shared" si="25"/>
        <v>0</v>
      </c>
      <c r="BG175" s="177">
        <f t="shared" si="26"/>
        <v>0</v>
      </c>
      <c r="BH175" s="177">
        <f t="shared" si="27"/>
        <v>0</v>
      </c>
      <c r="BI175" s="177">
        <f t="shared" si="28"/>
        <v>0</v>
      </c>
      <c r="BJ175" s="17" t="s">
        <v>82</v>
      </c>
      <c r="BK175" s="177">
        <f t="shared" si="29"/>
        <v>0</v>
      </c>
      <c r="BL175" s="17" t="s">
        <v>82</v>
      </c>
      <c r="BM175" s="176" t="s">
        <v>306</v>
      </c>
    </row>
    <row r="176" spans="1:65" s="2" customFormat="1" ht="16.5" customHeight="1">
      <c r="A176" s="34"/>
      <c r="B176" s="35"/>
      <c r="C176" s="164" t="s">
        <v>307</v>
      </c>
      <c r="D176" s="164" t="s">
        <v>115</v>
      </c>
      <c r="E176" s="165" t="s">
        <v>308</v>
      </c>
      <c r="F176" s="166" t="s">
        <v>309</v>
      </c>
      <c r="G176" s="167" t="s">
        <v>118</v>
      </c>
      <c r="H176" s="168">
        <v>2</v>
      </c>
      <c r="I176" s="169"/>
      <c r="J176" s="170">
        <f t="shared" si="20"/>
        <v>0</v>
      </c>
      <c r="K176" s="166" t="s">
        <v>119</v>
      </c>
      <c r="L176" s="171"/>
      <c r="M176" s="172" t="s">
        <v>1</v>
      </c>
      <c r="N176" s="173" t="s">
        <v>39</v>
      </c>
      <c r="O176" s="71"/>
      <c r="P176" s="174">
        <f t="shared" si="21"/>
        <v>0</v>
      </c>
      <c r="Q176" s="174">
        <v>0</v>
      </c>
      <c r="R176" s="174">
        <f t="shared" si="22"/>
        <v>0</v>
      </c>
      <c r="S176" s="174">
        <v>0</v>
      </c>
      <c r="T176" s="175">
        <f t="shared" si="2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6" t="s">
        <v>84</v>
      </c>
      <c r="AT176" s="176" t="s">
        <v>115</v>
      </c>
      <c r="AU176" s="176" t="s">
        <v>74</v>
      </c>
      <c r="AY176" s="17" t="s">
        <v>120</v>
      </c>
      <c r="BE176" s="177">
        <f t="shared" si="24"/>
        <v>0</v>
      </c>
      <c r="BF176" s="177">
        <f t="shared" si="25"/>
        <v>0</v>
      </c>
      <c r="BG176" s="177">
        <f t="shared" si="26"/>
        <v>0</v>
      </c>
      <c r="BH176" s="177">
        <f t="shared" si="27"/>
        <v>0</v>
      </c>
      <c r="BI176" s="177">
        <f t="shared" si="28"/>
        <v>0</v>
      </c>
      <c r="BJ176" s="17" t="s">
        <v>82</v>
      </c>
      <c r="BK176" s="177">
        <f t="shared" si="29"/>
        <v>0</v>
      </c>
      <c r="BL176" s="17" t="s">
        <v>82</v>
      </c>
      <c r="BM176" s="176" t="s">
        <v>310</v>
      </c>
    </row>
    <row r="177" spans="1:65" s="2" customFormat="1" ht="24.2" customHeight="1">
      <c r="A177" s="34"/>
      <c r="B177" s="35"/>
      <c r="C177" s="164" t="s">
        <v>311</v>
      </c>
      <c r="D177" s="164" t="s">
        <v>115</v>
      </c>
      <c r="E177" s="165" t="s">
        <v>312</v>
      </c>
      <c r="F177" s="166" t="s">
        <v>313</v>
      </c>
      <c r="G177" s="167" t="s">
        <v>118</v>
      </c>
      <c r="H177" s="168">
        <v>5</v>
      </c>
      <c r="I177" s="169"/>
      <c r="J177" s="170">
        <f t="shared" si="20"/>
        <v>0</v>
      </c>
      <c r="K177" s="166" t="s">
        <v>119</v>
      </c>
      <c r="L177" s="171"/>
      <c r="M177" s="172" t="s">
        <v>1</v>
      </c>
      <c r="N177" s="173" t="s">
        <v>39</v>
      </c>
      <c r="O177" s="71"/>
      <c r="P177" s="174">
        <f t="shared" si="21"/>
        <v>0</v>
      </c>
      <c r="Q177" s="174">
        <v>0</v>
      </c>
      <c r="R177" s="174">
        <f t="shared" si="22"/>
        <v>0</v>
      </c>
      <c r="S177" s="174">
        <v>0</v>
      </c>
      <c r="T177" s="175">
        <f t="shared" si="2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6" t="s">
        <v>84</v>
      </c>
      <c r="AT177" s="176" t="s">
        <v>115</v>
      </c>
      <c r="AU177" s="176" t="s">
        <v>74</v>
      </c>
      <c r="AY177" s="17" t="s">
        <v>120</v>
      </c>
      <c r="BE177" s="177">
        <f t="shared" si="24"/>
        <v>0</v>
      </c>
      <c r="BF177" s="177">
        <f t="shared" si="25"/>
        <v>0</v>
      </c>
      <c r="BG177" s="177">
        <f t="shared" si="26"/>
        <v>0</v>
      </c>
      <c r="BH177" s="177">
        <f t="shared" si="27"/>
        <v>0</v>
      </c>
      <c r="BI177" s="177">
        <f t="shared" si="28"/>
        <v>0</v>
      </c>
      <c r="BJ177" s="17" t="s">
        <v>82</v>
      </c>
      <c r="BK177" s="177">
        <f t="shared" si="29"/>
        <v>0</v>
      </c>
      <c r="BL177" s="17" t="s">
        <v>82</v>
      </c>
      <c r="BM177" s="176" t="s">
        <v>314</v>
      </c>
    </row>
    <row r="178" spans="1:65" s="2" customFormat="1" ht="24.2" customHeight="1">
      <c r="A178" s="34"/>
      <c r="B178" s="35"/>
      <c r="C178" s="164" t="s">
        <v>315</v>
      </c>
      <c r="D178" s="164" t="s">
        <v>115</v>
      </c>
      <c r="E178" s="165" t="s">
        <v>316</v>
      </c>
      <c r="F178" s="166" t="s">
        <v>317</v>
      </c>
      <c r="G178" s="167" t="s">
        <v>118</v>
      </c>
      <c r="H178" s="168">
        <v>5</v>
      </c>
      <c r="I178" s="169"/>
      <c r="J178" s="170">
        <f t="shared" si="20"/>
        <v>0</v>
      </c>
      <c r="K178" s="166" t="s">
        <v>119</v>
      </c>
      <c r="L178" s="171"/>
      <c r="M178" s="172" t="s">
        <v>1</v>
      </c>
      <c r="N178" s="173" t="s">
        <v>39</v>
      </c>
      <c r="O178" s="71"/>
      <c r="P178" s="174">
        <f t="shared" si="21"/>
        <v>0</v>
      </c>
      <c r="Q178" s="174">
        <v>0</v>
      </c>
      <c r="R178" s="174">
        <f t="shared" si="22"/>
        <v>0</v>
      </c>
      <c r="S178" s="174">
        <v>0</v>
      </c>
      <c r="T178" s="175">
        <f t="shared" si="2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6" t="s">
        <v>84</v>
      </c>
      <c r="AT178" s="176" t="s">
        <v>115</v>
      </c>
      <c r="AU178" s="176" t="s">
        <v>74</v>
      </c>
      <c r="AY178" s="17" t="s">
        <v>120</v>
      </c>
      <c r="BE178" s="177">
        <f t="shared" si="24"/>
        <v>0</v>
      </c>
      <c r="BF178" s="177">
        <f t="shared" si="25"/>
        <v>0</v>
      </c>
      <c r="BG178" s="177">
        <f t="shared" si="26"/>
        <v>0</v>
      </c>
      <c r="BH178" s="177">
        <f t="shared" si="27"/>
        <v>0</v>
      </c>
      <c r="BI178" s="177">
        <f t="shared" si="28"/>
        <v>0</v>
      </c>
      <c r="BJ178" s="17" t="s">
        <v>82</v>
      </c>
      <c r="BK178" s="177">
        <f t="shared" si="29"/>
        <v>0</v>
      </c>
      <c r="BL178" s="17" t="s">
        <v>82</v>
      </c>
      <c r="BM178" s="176" t="s">
        <v>318</v>
      </c>
    </row>
    <row r="179" spans="1:65" s="2" customFormat="1" ht="24.2" customHeight="1">
      <c r="A179" s="34"/>
      <c r="B179" s="35"/>
      <c r="C179" s="164" t="s">
        <v>319</v>
      </c>
      <c r="D179" s="164" t="s">
        <v>115</v>
      </c>
      <c r="E179" s="165" t="s">
        <v>320</v>
      </c>
      <c r="F179" s="166" t="s">
        <v>321</v>
      </c>
      <c r="G179" s="167" t="s">
        <v>118</v>
      </c>
      <c r="H179" s="168">
        <v>1</v>
      </c>
      <c r="I179" s="169"/>
      <c r="J179" s="170">
        <f t="shared" si="20"/>
        <v>0</v>
      </c>
      <c r="K179" s="166" t="s">
        <v>119</v>
      </c>
      <c r="L179" s="171"/>
      <c r="M179" s="172" t="s">
        <v>1</v>
      </c>
      <c r="N179" s="173" t="s">
        <v>39</v>
      </c>
      <c r="O179" s="71"/>
      <c r="P179" s="174">
        <f t="shared" si="21"/>
        <v>0</v>
      </c>
      <c r="Q179" s="174">
        <v>0</v>
      </c>
      <c r="R179" s="174">
        <f t="shared" si="22"/>
        <v>0</v>
      </c>
      <c r="S179" s="174">
        <v>0</v>
      </c>
      <c r="T179" s="175">
        <f t="shared" si="2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6" t="s">
        <v>84</v>
      </c>
      <c r="AT179" s="176" t="s">
        <v>115</v>
      </c>
      <c r="AU179" s="176" t="s">
        <v>74</v>
      </c>
      <c r="AY179" s="17" t="s">
        <v>120</v>
      </c>
      <c r="BE179" s="177">
        <f t="shared" si="24"/>
        <v>0</v>
      </c>
      <c r="BF179" s="177">
        <f t="shared" si="25"/>
        <v>0</v>
      </c>
      <c r="BG179" s="177">
        <f t="shared" si="26"/>
        <v>0</v>
      </c>
      <c r="BH179" s="177">
        <f t="shared" si="27"/>
        <v>0</v>
      </c>
      <c r="BI179" s="177">
        <f t="shared" si="28"/>
        <v>0</v>
      </c>
      <c r="BJ179" s="17" t="s">
        <v>82</v>
      </c>
      <c r="BK179" s="177">
        <f t="shared" si="29"/>
        <v>0</v>
      </c>
      <c r="BL179" s="17" t="s">
        <v>82</v>
      </c>
      <c r="BM179" s="176" t="s">
        <v>322</v>
      </c>
    </row>
    <row r="180" spans="1:65" s="2" customFormat="1" ht="24.2" customHeight="1">
      <c r="A180" s="34"/>
      <c r="B180" s="35"/>
      <c r="C180" s="164" t="s">
        <v>323</v>
      </c>
      <c r="D180" s="164" t="s">
        <v>115</v>
      </c>
      <c r="E180" s="165" t="s">
        <v>324</v>
      </c>
      <c r="F180" s="166" t="s">
        <v>325</v>
      </c>
      <c r="G180" s="167" t="s">
        <v>118</v>
      </c>
      <c r="H180" s="168">
        <v>1</v>
      </c>
      <c r="I180" s="169"/>
      <c r="J180" s="170">
        <f t="shared" si="20"/>
        <v>0</v>
      </c>
      <c r="K180" s="166" t="s">
        <v>119</v>
      </c>
      <c r="L180" s="171"/>
      <c r="M180" s="172" t="s">
        <v>1</v>
      </c>
      <c r="N180" s="173" t="s">
        <v>39</v>
      </c>
      <c r="O180" s="71"/>
      <c r="P180" s="174">
        <f t="shared" si="21"/>
        <v>0</v>
      </c>
      <c r="Q180" s="174">
        <v>0</v>
      </c>
      <c r="R180" s="174">
        <f t="shared" si="22"/>
        <v>0</v>
      </c>
      <c r="S180" s="174">
        <v>0</v>
      </c>
      <c r="T180" s="175">
        <f t="shared" si="2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6" t="s">
        <v>84</v>
      </c>
      <c r="AT180" s="176" t="s">
        <v>115</v>
      </c>
      <c r="AU180" s="176" t="s">
        <v>74</v>
      </c>
      <c r="AY180" s="17" t="s">
        <v>120</v>
      </c>
      <c r="BE180" s="177">
        <f t="shared" si="24"/>
        <v>0</v>
      </c>
      <c r="BF180" s="177">
        <f t="shared" si="25"/>
        <v>0</v>
      </c>
      <c r="BG180" s="177">
        <f t="shared" si="26"/>
        <v>0</v>
      </c>
      <c r="BH180" s="177">
        <f t="shared" si="27"/>
        <v>0</v>
      </c>
      <c r="BI180" s="177">
        <f t="shared" si="28"/>
        <v>0</v>
      </c>
      <c r="BJ180" s="17" t="s">
        <v>82</v>
      </c>
      <c r="BK180" s="177">
        <f t="shared" si="29"/>
        <v>0</v>
      </c>
      <c r="BL180" s="17" t="s">
        <v>82</v>
      </c>
      <c r="BM180" s="176" t="s">
        <v>326</v>
      </c>
    </row>
    <row r="181" spans="1:65" s="2" customFormat="1" ht="24.2" customHeight="1">
      <c r="A181" s="34"/>
      <c r="B181" s="35"/>
      <c r="C181" s="164" t="s">
        <v>327</v>
      </c>
      <c r="D181" s="164" t="s">
        <v>115</v>
      </c>
      <c r="E181" s="165" t="s">
        <v>328</v>
      </c>
      <c r="F181" s="166" t="s">
        <v>329</v>
      </c>
      <c r="G181" s="167" t="s">
        <v>118</v>
      </c>
      <c r="H181" s="168">
        <v>8</v>
      </c>
      <c r="I181" s="169"/>
      <c r="J181" s="170">
        <f t="shared" si="20"/>
        <v>0</v>
      </c>
      <c r="K181" s="166" t="s">
        <v>119</v>
      </c>
      <c r="L181" s="171"/>
      <c r="M181" s="172" t="s">
        <v>1</v>
      </c>
      <c r="N181" s="173" t="s">
        <v>39</v>
      </c>
      <c r="O181" s="71"/>
      <c r="P181" s="174">
        <f t="shared" si="21"/>
        <v>0</v>
      </c>
      <c r="Q181" s="174">
        <v>0</v>
      </c>
      <c r="R181" s="174">
        <f t="shared" si="22"/>
        <v>0</v>
      </c>
      <c r="S181" s="174">
        <v>0</v>
      </c>
      <c r="T181" s="175">
        <f t="shared" si="2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6" t="s">
        <v>84</v>
      </c>
      <c r="AT181" s="176" t="s">
        <v>115</v>
      </c>
      <c r="AU181" s="176" t="s">
        <v>74</v>
      </c>
      <c r="AY181" s="17" t="s">
        <v>120</v>
      </c>
      <c r="BE181" s="177">
        <f t="shared" si="24"/>
        <v>0</v>
      </c>
      <c r="BF181" s="177">
        <f t="shared" si="25"/>
        <v>0</v>
      </c>
      <c r="BG181" s="177">
        <f t="shared" si="26"/>
        <v>0</v>
      </c>
      <c r="BH181" s="177">
        <f t="shared" si="27"/>
        <v>0</v>
      </c>
      <c r="BI181" s="177">
        <f t="shared" si="28"/>
        <v>0</v>
      </c>
      <c r="BJ181" s="17" t="s">
        <v>82</v>
      </c>
      <c r="BK181" s="177">
        <f t="shared" si="29"/>
        <v>0</v>
      </c>
      <c r="BL181" s="17" t="s">
        <v>82</v>
      </c>
      <c r="BM181" s="176" t="s">
        <v>330</v>
      </c>
    </row>
    <row r="182" spans="1:65" s="2" customFormat="1" ht="55.5" customHeight="1">
      <c r="A182" s="34"/>
      <c r="B182" s="35"/>
      <c r="C182" s="164" t="s">
        <v>331</v>
      </c>
      <c r="D182" s="164" t="s">
        <v>115</v>
      </c>
      <c r="E182" s="165" t="s">
        <v>332</v>
      </c>
      <c r="F182" s="166" t="s">
        <v>333</v>
      </c>
      <c r="G182" s="167" t="s">
        <v>118</v>
      </c>
      <c r="H182" s="168">
        <v>1</v>
      </c>
      <c r="I182" s="169"/>
      <c r="J182" s="170">
        <f t="shared" si="20"/>
        <v>0</v>
      </c>
      <c r="K182" s="166" t="s">
        <v>119</v>
      </c>
      <c r="L182" s="171"/>
      <c r="M182" s="172" t="s">
        <v>1</v>
      </c>
      <c r="N182" s="173" t="s">
        <v>39</v>
      </c>
      <c r="O182" s="71"/>
      <c r="P182" s="174">
        <f t="shared" si="21"/>
        <v>0</v>
      </c>
      <c r="Q182" s="174">
        <v>0</v>
      </c>
      <c r="R182" s="174">
        <f t="shared" si="22"/>
        <v>0</v>
      </c>
      <c r="S182" s="174">
        <v>0</v>
      </c>
      <c r="T182" s="175">
        <f t="shared" si="2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6" t="s">
        <v>84</v>
      </c>
      <c r="AT182" s="176" t="s">
        <v>115</v>
      </c>
      <c r="AU182" s="176" t="s">
        <v>74</v>
      </c>
      <c r="AY182" s="17" t="s">
        <v>120</v>
      </c>
      <c r="BE182" s="177">
        <f t="shared" si="24"/>
        <v>0</v>
      </c>
      <c r="BF182" s="177">
        <f t="shared" si="25"/>
        <v>0</v>
      </c>
      <c r="BG182" s="177">
        <f t="shared" si="26"/>
        <v>0</v>
      </c>
      <c r="BH182" s="177">
        <f t="shared" si="27"/>
        <v>0</v>
      </c>
      <c r="BI182" s="177">
        <f t="shared" si="28"/>
        <v>0</v>
      </c>
      <c r="BJ182" s="17" t="s">
        <v>82</v>
      </c>
      <c r="BK182" s="177">
        <f t="shared" si="29"/>
        <v>0</v>
      </c>
      <c r="BL182" s="17" t="s">
        <v>82</v>
      </c>
      <c r="BM182" s="176" t="s">
        <v>334</v>
      </c>
    </row>
    <row r="183" spans="1:65" s="2" customFormat="1" ht="55.5" customHeight="1">
      <c r="A183" s="34"/>
      <c r="B183" s="35"/>
      <c r="C183" s="164" t="s">
        <v>335</v>
      </c>
      <c r="D183" s="164" t="s">
        <v>115</v>
      </c>
      <c r="E183" s="165" t="s">
        <v>336</v>
      </c>
      <c r="F183" s="166" t="s">
        <v>337</v>
      </c>
      <c r="G183" s="167" t="s">
        <v>118</v>
      </c>
      <c r="H183" s="168">
        <v>1</v>
      </c>
      <c r="I183" s="169"/>
      <c r="J183" s="170">
        <f t="shared" si="20"/>
        <v>0</v>
      </c>
      <c r="K183" s="166" t="s">
        <v>119</v>
      </c>
      <c r="L183" s="171"/>
      <c r="M183" s="172" t="s">
        <v>1</v>
      </c>
      <c r="N183" s="173" t="s">
        <v>39</v>
      </c>
      <c r="O183" s="71"/>
      <c r="P183" s="174">
        <f t="shared" si="21"/>
        <v>0</v>
      </c>
      <c r="Q183" s="174">
        <v>0</v>
      </c>
      <c r="R183" s="174">
        <f t="shared" si="22"/>
        <v>0</v>
      </c>
      <c r="S183" s="174">
        <v>0</v>
      </c>
      <c r="T183" s="175">
        <f t="shared" si="2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6" t="s">
        <v>84</v>
      </c>
      <c r="AT183" s="176" t="s">
        <v>115</v>
      </c>
      <c r="AU183" s="176" t="s">
        <v>74</v>
      </c>
      <c r="AY183" s="17" t="s">
        <v>120</v>
      </c>
      <c r="BE183" s="177">
        <f t="shared" si="24"/>
        <v>0</v>
      </c>
      <c r="BF183" s="177">
        <f t="shared" si="25"/>
        <v>0</v>
      </c>
      <c r="BG183" s="177">
        <f t="shared" si="26"/>
        <v>0</v>
      </c>
      <c r="BH183" s="177">
        <f t="shared" si="27"/>
        <v>0</v>
      </c>
      <c r="BI183" s="177">
        <f t="shared" si="28"/>
        <v>0</v>
      </c>
      <c r="BJ183" s="17" t="s">
        <v>82</v>
      </c>
      <c r="BK183" s="177">
        <f t="shared" si="29"/>
        <v>0</v>
      </c>
      <c r="BL183" s="17" t="s">
        <v>82</v>
      </c>
      <c r="BM183" s="176" t="s">
        <v>338</v>
      </c>
    </row>
    <row r="184" spans="1:65" s="2" customFormat="1" ht="37.9" customHeight="1">
      <c r="A184" s="34"/>
      <c r="B184" s="35"/>
      <c r="C184" s="164" t="s">
        <v>339</v>
      </c>
      <c r="D184" s="164" t="s">
        <v>115</v>
      </c>
      <c r="E184" s="165" t="s">
        <v>340</v>
      </c>
      <c r="F184" s="166" t="s">
        <v>341</v>
      </c>
      <c r="G184" s="167" t="s">
        <v>118</v>
      </c>
      <c r="H184" s="168">
        <v>8</v>
      </c>
      <c r="I184" s="169"/>
      <c r="J184" s="170">
        <f t="shared" si="20"/>
        <v>0</v>
      </c>
      <c r="K184" s="166" t="s">
        <v>119</v>
      </c>
      <c r="L184" s="171"/>
      <c r="M184" s="172" t="s">
        <v>1</v>
      </c>
      <c r="N184" s="173" t="s">
        <v>39</v>
      </c>
      <c r="O184" s="71"/>
      <c r="P184" s="174">
        <f t="shared" si="21"/>
        <v>0</v>
      </c>
      <c r="Q184" s="174">
        <v>0</v>
      </c>
      <c r="R184" s="174">
        <f t="shared" si="22"/>
        <v>0</v>
      </c>
      <c r="S184" s="174">
        <v>0</v>
      </c>
      <c r="T184" s="175">
        <f t="shared" si="2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6" t="s">
        <v>84</v>
      </c>
      <c r="AT184" s="176" t="s">
        <v>115</v>
      </c>
      <c r="AU184" s="176" t="s">
        <v>74</v>
      </c>
      <c r="AY184" s="17" t="s">
        <v>120</v>
      </c>
      <c r="BE184" s="177">
        <f t="shared" si="24"/>
        <v>0</v>
      </c>
      <c r="BF184" s="177">
        <f t="shared" si="25"/>
        <v>0</v>
      </c>
      <c r="BG184" s="177">
        <f t="shared" si="26"/>
        <v>0</v>
      </c>
      <c r="BH184" s="177">
        <f t="shared" si="27"/>
        <v>0</v>
      </c>
      <c r="BI184" s="177">
        <f t="shared" si="28"/>
        <v>0</v>
      </c>
      <c r="BJ184" s="17" t="s">
        <v>82</v>
      </c>
      <c r="BK184" s="177">
        <f t="shared" si="29"/>
        <v>0</v>
      </c>
      <c r="BL184" s="17" t="s">
        <v>82</v>
      </c>
      <c r="BM184" s="176" t="s">
        <v>342</v>
      </c>
    </row>
    <row r="185" spans="1:65" s="11" customFormat="1" ht="11.25">
      <c r="B185" s="178"/>
      <c r="C185" s="179"/>
      <c r="D185" s="180" t="s">
        <v>122</v>
      </c>
      <c r="E185" s="181" t="s">
        <v>1</v>
      </c>
      <c r="F185" s="182" t="s">
        <v>181</v>
      </c>
      <c r="G185" s="179"/>
      <c r="H185" s="183">
        <v>8</v>
      </c>
      <c r="I185" s="184"/>
      <c r="J185" s="179"/>
      <c r="K185" s="179"/>
      <c r="L185" s="185"/>
      <c r="M185" s="186"/>
      <c r="N185" s="187"/>
      <c r="O185" s="187"/>
      <c r="P185" s="187"/>
      <c r="Q185" s="187"/>
      <c r="R185" s="187"/>
      <c r="S185" s="187"/>
      <c r="T185" s="188"/>
      <c r="AT185" s="189" t="s">
        <v>122</v>
      </c>
      <c r="AU185" s="189" t="s">
        <v>74</v>
      </c>
      <c r="AV185" s="11" t="s">
        <v>84</v>
      </c>
      <c r="AW185" s="11" t="s">
        <v>30</v>
      </c>
      <c r="AX185" s="11" t="s">
        <v>82</v>
      </c>
      <c r="AY185" s="189" t="s">
        <v>120</v>
      </c>
    </row>
    <row r="186" spans="1:65" s="2" customFormat="1" ht="37.9" customHeight="1">
      <c r="A186" s="34"/>
      <c r="B186" s="35"/>
      <c r="C186" s="164" t="s">
        <v>343</v>
      </c>
      <c r="D186" s="164" t="s">
        <v>115</v>
      </c>
      <c r="E186" s="165" t="s">
        <v>344</v>
      </c>
      <c r="F186" s="166" t="s">
        <v>345</v>
      </c>
      <c r="G186" s="167" t="s">
        <v>118</v>
      </c>
      <c r="H186" s="168">
        <v>1</v>
      </c>
      <c r="I186" s="169"/>
      <c r="J186" s="170">
        <f t="shared" ref="J186:J195" si="30">ROUND(I186*H186,2)</f>
        <v>0</v>
      </c>
      <c r="K186" s="166" t="s">
        <v>119</v>
      </c>
      <c r="L186" s="171"/>
      <c r="M186" s="172" t="s">
        <v>1</v>
      </c>
      <c r="N186" s="173" t="s">
        <v>39</v>
      </c>
      <c r="O186" s="71"/>
      <c r="P186" s="174">
        <f t="shared" ref="P186:P195" si="31">O186*H186</f>
        <v>0</v>
      </c>
      <c r="Q186" s="174">
        <v>0</v>
      </c>
      <c r="R186" s="174">
        <f t="shared" ref="R186:R195" si="32">Q186*H186</f>
        <v>0</v>
      </c>
      <c r="S186" s="174">
        <v>0</v>
      </c>
      <c r="T186" s="175">
        <f t="shared" ref="T186:T195" si="33"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6" t="s">
        <v>149</v>
      </c>
      <c r="AT186" s="176" t="s">
        <v>115</v>
      </c>
      <c r="AU186" s="176" t="s">
        <v>74</v>
      </c>
      <c r="AY186" s="17" t="s">
        <v>120</v>
      </c>
      <c r="BE186" s="177">
        <f t="shared" ref="BE186:BE195" si="34">IF(N186="základní",J186,0)</f>
        <v>0</v>
      </c>
      <c r="BF186" s="177">
        <f t="shared" ref="BF186:BF195" si="35">IF(N186="snížená",J186,0)</f>
        <v>0</v>
      </c>
      <c r="BG186" s="177">
        <f t="shared" ref="BG186:BG195" si="36">IF(N186="zákl. přenesená",J186,0)</f>
        <v>0</v>
      </c>
      <c r="BH186" s="177">
        <f t="shared" ref="BH186:BH195" si="37">IF(N186="sníž. přenesená",J186,0)</f>
        <v>0</v>
      </c>
      <c r="BI186" s="177">
        <f t="shared" ref="BI186:BI195" si="38">IF(N186="nulová",J186,0)</f>
        <v>0</v>
      </c>
      <c r="BJ186" s="17" t="s">
        <v>82</v>
      </c>
      <c r="BK186" s="177">
        <f t="shared" ref="BK186:BK195" si="39">ROUND(I186*H186,2)</f>
        <v>0</v>
      </c>
      <c r="BL186" s="17" t="s">
        <v>131</v>
      </c>
      <c r="BM186" s="176" t="s">
        <v>346</v>
      </c>
    </row>
    <row r="187" spans="1:65" s="2" customFormat="1" ht="24.2" customHeight="1">
      <c r="A187" s="34"/>
      <c r="B187" s="35"/>
      <c r="C187" s="164" t="s">
        <v>347</v>
      </c>
      <c r="D187" s="164" t="s">
        <v>115</v>
      </c>
      <c r="E187" s="165" t="s">
        <v>348</v>
      </c>
      <c r="F187" s="166" t="s">
        <v>349</v>
      </c>
      <c r="G187" s="167" t="s">
        <v>118</v>
      </c>
      <c r="H187" s="168">
        <v>1</v>
      </c>
      <c r="I187" s="169"/>
      <c r="J187" s="170">
        <f t="shared" si="30"/>
        <v>0</v>
      </c>
      <c r="K187" s="166" t="s">
        <v>119</v>
      </c>
      <c r="L187" s="171"/>
      <c r="M187" s="172" t="s">
        <v>1</v>
      </c>
      <c r="N187" s="173" t="s">
        <v>39</v>
      </c>
      <c r="O187" s="71"/>
      <c r="P187" s="174">
        <f t="shared" si="31"/>
        <v>0</v>
      </c>
      <c r="Q187" s="174">
        <v>0</v>
      </c>
      <c r="R187" s="174">
        <f t="shared" si="32"/>
        <v>0</v>
      </c>
      <c r="S187" s="174">
        <v>0</v>
      </c>
      <c r="T187" s="175">
        <f t="shared" si="3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6" t="s">
        <v>149</v>
      </c>
      <c r="AT187" s="176" t="s">
        <v>115</v>
      </c>
      <c r="AU187" s="176" t="s">
        <v>74</v>
      </c>
      <c r="AY187" s="17" t="s">
        <v>120</v>
      </c>
      <c r="BE187" s="177">
        <f t="shared" si="34"/>
        <v>0</v>
      </c>
      <c r="BF187" s="177">
        <f t="shared" si="35"/>
        <v>0</v>
      </c>
      <c r="BG187" s="177">
        <f t="shared" si="36"/>
        <v>0</v>
      </c>
      <c r="BH187" s="177">
        <f t="shared" si="37"/>
        <v>0</v>
      </c>
      <c r="BI187" s="177">
        <f t="shared" si="38"/>
        <v>0</v>
      </c>
      <c r="BJ187" s="17" t="s">
        <v>82</v>
      </c>
      <c r="BK187" s="177">
        <f t="shared" si="39"/>
        <v>0</v>
      </c>
      <c r="BL187" s="17" t="s">
        <v>131</v>
      </c>
      <c r="BM187" s="176" t="s">
        <v>350</v>
      </c>
    </row>
    <row r="188" spans="1:65" s="2" customFormat="1" ht="44.25" customHeight="1">
      <c r="A188" s="34"/>
      <c r="B188" s="35"/>
      <c r="C188" s="164" t="s">
        <v>351</v>
      </c>
      <c r="D188" s="164" t="s">
        <v>115</v>
      </c>
      <c r="E188" s="165" t="s">
        <v>352</v>
      </c>
      <c r="F188" s="166" t="s">
        <v>353</v>
      </c>
      <c r="G188" s="167" t="s">
        <v>118</v>
      </c>
      <c r="H188" s="168">
        <v>1</v>
      </c>
      <c r="I188" s="169"/>
      <c r="J188" s="170">
        <f t="shared" si="30"/>
        <v>0</v>
      </c>
      <c r="K188" s="166" t="s">
        <v>119</v>
      </c>
      <c r="L188" s="171"/>
      <c r="M188" s="172" t="s">
        <v>1</v>
      </c>
      <c r="N188" s="173" t="s">
        <v>39</v>
      </c>
      <c r="O188" s="71"/>
      <c r="P188" s="174">
        <f t="shared" si="31"/>
        <v>0</v>
      </c>
      <c r="Q188" s="174">
        <v>0</v>
      </c>
      <c r="R188" s="174">
        <f t="shared" si="32"/>
        <v>0</v>
      </c>
      <c r="S188" s="174">
        <v>0</v>
      </c>
      <c r="T188" s="175">
        <f t="shared" si="3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6" t="s">
        <v>149</v>
      </c>
      <c r="AT188" s="176" t="s">
        <v>115</v>
      </c>
      <c r="AU188" s="176" t="s">
        <v>74</v>
      </c>
      <c r="AY188" s="17" t="s">
        <v>120</v>
      </c>
      <c r="BE188" s="177">
        <f t="shared" si="34"/>
        <v>0</v>
      </c>
      <c r="BF188" s="177">
        <f t="shared" si="35"/>
        <v>0</v>
      </c>
      <c r="BG188" s="177">
        <f t="shared" si="36"/>
        <v>0</v>
      </c>
      <c r="BH188" s="177">
        <f t="shared" si="37"/>
        <v>0</v>
      </c>
      <c r="BI188" s="177">
        <f t="shared" si="38"/>
        <v>0</v>
      </c>
      <c r="BJ188" s="17" t="s">
        <v>82</v>
      </c>
      <c r="BK188" s="177">
        <f t="shared" si="39"/>
        <v>0</v>
      </c>
      <c r="BL188" s="17" t="s">
        <v>131</v>
      </c>
      <c r="BM188" s="176" t="s">
        <v>354</v>
      </c>
    </row>
    <row r="189" spans="1:65" s="2" customFormat="1" ht="24.2" customHeight="1">
      <c r="A189" s="34"/>
      <c r="B189" s="35"/>
      <c r="C189" s="164" t="s">
        <v>355</v>
      </c>
      <c r="D189" s="164" t="s">
        <v>115</v>
      </c>
      <c r="E189" s="165" t="s">
        <v>356</v>
      </c>
      <c r="F189" s="166" t="s">
        <v>357</v>
      </c>
      <c r="G189" s="167" t="s">
        <v>118</v>
      </c>
      <c r="H189" s="168">
        <v>1</v>
      </c>
      <c r="I189" s="169"/>
      <c r="J189" s="170">
        <f t="shared" si="30"/>
        <v>0</v>
      </c>
      <c r="K189" s="166" t="s">
        <v>119</v>
      </c>
      <c r="L189" s="171"/>
      <c r="M189" s="172" t="s">
        <v>1</v>
      </c>
      <c r="N189" s="173" t="s">
        <v>39</v>
      </c>
      <c r="O189" s="71"/>
      <c r="P189" s="174">
        <f t="shared" si="31"/>
        <v>0</v>
      </c>
      <c r="Q189" s="174">
        <v>0</v>
      </c>
      <c r="R189" s="174">
        <f t="shared" si="32"/>
        <v>0</v>
      </c>
      <c r="S189" s="174">
        <v>0</v>
      </c>
      <c r="T189" s="175">
        <f t="shared" si="3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6" t="s">
        <v>149</v>
      </c>
      <c r="AT189" s="176" t="s">
        <v>115</v>
      </c>
      <c r="AU189" s="176" t="s">
        <v>74</v>
      </c>
      <c r="AY189" s="17" t="s">
        <v>120</v>
      </c>
      <c r="BE189" s="177">
        <f t="shared" si="34"/>
        <v>0</v>
      </c>
      <c r="BF189" s="177">
        <f t="shared" si="35"/>
        <v>0</v>
      </c>
      <c r="BG189" s="177">
        <f t="shared" si="36"/>
        <v>0</v>
      </c>
      <c r="BH189" s="177">
        <f t="shared" si="37"/>
        <v>0</v>
      </c>
      <c r="BI189" s="177">
        <f t="shared" si="38"/>
        <v>0</v>
      </c>
      <c r="BJ189" s="17" t="s">
        <v>82</v>
      </c>
      <c r="BK189" s="177">
        <f t="shared" si="39"/>
        <v>0</v>
      </c>
      <c r="BL189" s="17" t="s">
        <v>131</v>
      </c>
      <c r="BM189" s="176" t="s">
        <v>358</v>
      </c>
    </row>
    <row r="190" spans="1:65" s="2" customFormat="1" ht="24.2" customHeight="1">
      <c r="A190" s="34"/>
      <c r="B190" s="35"/>
      <c r="C190" s="164" t="s">
        <v>359</v>
      </c>
      <c r="D190" s="164" t="s">
        <v>115</v>
      </c>
      <c r="E190" s="165" t="s">
        <v>360</v>
      </c>
      <c r="F190" s="166" t="s">
        <v>361</v>
      </c>
      <c r="G190" s="167" t="s">
        <v>118</v>
      </c>
      <c r="H190" s="168">
        <v>1</v>
      </c>
      <c r="I190" s="169"/>
      <c r="J190" s="170">
        <f t="shared" si="30"/>
        <v>0</v>
      </c>
      <c r="K190" s="166" t="s">
        <v>119</v>
      </c>
      <c r="L190" s="171"/>
      <c r="M190" s="172" t="s">
        <v>1</v>
      </c>
      <c r="N190" s="173" t="s">
        <v>39</v>
      </c>
      <c r="O190" s="71"/>
      <c r="P190" s="174">
        <f t="shared" si="31"/>
        <v>0</v>
      </c>
      <c r="Q190" s="174">
        <v>0</v>
      </c>
      <c r="R190" s="174">
        <f t="shared" si="32"/>
        <v>0</v>
      </c>
      <c r="S190" s="174">
        <v>0</v>
      </c>
      <c r="T190" s="175">
        <f t="shared" si="3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6" t="s">
        <v>149</v>
      </c>
      <c r="AT190" s="176" t="s">
        <v>115</v>
      </c>
      <c r="AU190" s="176" t="s">
        <v>74</v>
      </c>
      <c r="AY190" s="17" t="s">
        <v>120</v>
      </c>
      <c r="BE190" s="177">
        <f t="shared" si="34"/>
        <v>0</v>
      </c>
      <c r="BF190" s="177">
        <f t="shared" si="35"/>
        <v>0</v>
      </c>
      <c r="BG190" s="177">
        <f t="shared" si="36"/>
        <v>0</v>
      </c>
      <c r="BH190" s="177">
        <f t="shared" si="37"/>
        <v>0</v>
      </c>
      <c r="BI190" s="177">
        <f t="shared" si="38"/>
        <v>0</v>
      </c>
      <c r="BJ190" s="17" t="s">
        <v>82</v>
      </c>
      <c r="BK190" s="177">
        <f t="shared" si="39"/>
        <v>0</v>
      </c>
      <c r="BL190" s="17" t="s">
        <v>131</v>
      </c>
      <c r="BM190" s="176" t="s">
        <v>362</v>
      </c>
    </row>
    <row r="191" spans="1:65" s="2" customFormat="1" ht="24.2" customHeight="1">
      <c r="A191" s="34"/>
      <c r="B191" s="35"/>
      <c r="C191" s="164" t="s">
        <v>363</v>
      </c>
      <c r="D191" s="164" t="s">
        <v>115</v>
      </c>
      <c r="E191" s="165" t="s">
        <v>364</v>
      </c>
      <c r="F191" s="166" t="s">
        <v>365</v>
      </c>
      <c r="G191" s="167" t="s">
        <v>118</v>
      </c>
      <c r="H191" s="168">
        <v>1</v>
      </c>
      <c r="I191" s="169"/>
      <c r="J191" s="170">
        <f t="shared" si="30"/>
        <v>0</v>
      </c>
      <c r="K191" s="166" t="s">
        <v>119</v>
      </c>
      <c r="L191" s="171"/>
      <c r="M191" s="172" t="s">
        <v>1</v>
      </c>
      <c r="N191" s="173" t="s">
        <v>39</v>
      </c>
      <c r="O191" s="71"/>
      <c r="P191" s="174">
        <f t="shared" si="31"/>
        <v>0</v>
      </c>
      <c r="Q191" s="174">
        <v>0</v>
      </c>
      <c r="R191" s="174">
        <f t="shared" si="32"/>
        <v>0</v>
      </c>
      <c r="S191" s="174">
        <v>0</v>
      </c>
      <c r="T191" s="175">
        <f t="shared" si="3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6" t="s">
        <v>149</v>
      </c>
      <c r="AT191" s="176" t="s">
        <v>115</v>
      </c>
      <c r="AU191" s="176" t="s">
        <v>74</v>
      </c>
      <c r="AY191" s="17" t="s">
        <v>120</v>
      </c>
      <c r="BE191" s="177">
        <f t="shared" si="34"/>
        <v>0</v>
      </c>
      <c r="BF191" s="177">
        <f t="shared" si="35"/>
        <v>0</v>
      </c>
      <c r="BG191" s="177">
        <f t="shared" si="36"/>
        <v>0</v>
      </c>
      <c r="BH191" s="177">
        <f t="shared" si="37"/>
        <v>0</v>
      </c>
      <c r="BI191" s="177">
        <f t="shared" si="38"/>
        <v>0</v>
      </c>
      <c r="BJ191" s="17" t="s">
        <v>82</v>
      </c>
      <c r="BK191" s="177">
        <f t="shared" si="39"/>
        <v>0</v>
      </c>
      <c r="BL191" s="17" t="s">
        <v>131</v>
      </c>
      <c r="BM191" s="176" t="s">
        <v>366</v>
      </c>
    </row>
    <row r="192" spans="1:65" s="2" customFormat="1" ht="24.2" customHeight="1">
      <c r="A192" s="34"/>
      <c r="B192" s="35"/>
      <c r="C192" s="164" t="s">
        <v>367</v>
      </c>
      <c r="D192" s="164" t="s">
        <v>115</v>
      </c>
      <c r="E192" s="165" t="s">
        <v>368</v>
      </c>
      <c r="F192" s="166" t="s">
        <v>369</v>
      </c>
      <c r="G192" s="167" t="s">
        <v>118</v>
      </c>
      <c r="H192" s="168">
        <v>1</v>
      </c>
      <c r="I192" s="169"/>
      <c r="J192" s="170">
        <f t="shared" si="30"/>
        <v>0</v>
      </c>
      <c r="K192" s="166" t="s">
        <v>119</v>
      </c>
      <c r="L192" s="171"/>
      <c r="M192" s="172" t="s">
        <v>1</v>
      </c>
      <c r="N192" s="173" t="s">
        <v>39</v>
      </c>
      <c r="O192" s="71"/>
      <c r="P192" s="174">
        <f t="shared" si="31"/>
        <v>0</v>
      </c>
      <c r="Q192" s="174">
        <v>0</v>
      </c>
      <c r="R192" s="174">
        <f t="shared" si="32"/>
        <v>0</v>
      </c>
      <c r="S192" s="174">
        <v>0</v>
      </c>
      <c r="T192" s="175">
        <f t="shared" si="3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6" t="s">
        <v>149</v>
      </c>
      <c r="AT192" s="176" t="s">
        <v>115</v>
      </c>
      <c r="AU192" s="176" t="s">
        <v>74</v>
      </c>
      <c r="AY192" s="17" t="s">
        <v>120</v>
      </c>
      <c r="BE192" s="177">
        <f t="shared" si="34"/>
        <v>0</v>
      </c>
      <c r="BF192" s="177">
        <f t="shared" si="35"/>
        <v>0</v>
      </c>
      <c r="BG192" s="177">
        <f t="shared" si="36"/>
        <v>0</v>
      </c>
      <c r="BH192" s="177">
        <f t="shared" si="37"/>
        <v>0</v>
      </c>
      <c r="BI192" s="177">
        <f t="shared" si="38"/>
        <v>0</v>
      </c>
      <c r="BJ192" s="17" t="s">
        <v>82</v>
      </c>
      <c r="BK192" s="177">
        <f t="shared" si="39"/>
        <v>0</v>
      </c>
      <c r="BL192" s="17" t="s">
        <v>131</v>
      </c>
      <c r="BM192" s="176" t="s">
        <v>370</v>
      </c>
    </row>
    <row r="193" spans="1:65" s="2" customFormat="1" ht="24.2" customHeight="1">
      <c r="A193" s="34"/>
      <c r="B193" s="35"/>
      <c r="C193" s="164" t="s">
        <v>371</v>
      </c>
      <c r="D193" s="164" t="s">
        <v>115</v>
      </c>
      <c r="E193" s="165" t="s">
        <v>372</v>
      </c>
      <c r="F193" s="166" t="s">
        <v>373</v>
      </c>
      <c r="G193" s="167" t="s">
        <v>118</v>
      </c>
      <c r="H193" s="168">
        <v>1</v>
      </c>
      <c r="I193" s="169"/>
      <c r="J193" s="170">
        <f t="shared" si="30"/>
        <v>0</v>
      </c>
      <c r="K193" s="166" t="s">
        <v>119</v>
      </c>
      <c r="L193" s="171"/>
      <c r="M193" s="172" t="s">
        <v>1</v>
      </c>
      <c r="N193" s="173" t="s">
        <v>39</v>
      </c>
      <c r="O193" s="71"/>
      <c r="P193" s="174">
        <f t="shared" si="31"/>
        <v>0</v>
      </c>
      <c r="Q193" s="174">
        <v>0</v>
      </c>
      <c r="R193" s="174">
        <f t="shared" si="32"/>
        <v>0</v>
      </c>
      <c r="S193" s="174">
        <v>0</v>
      </c>
      <c r="T193" s="175">
        <f t="shared" si="3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6" t="s">
        <v>149</v>
      </c>
      <c r="AT193" s="176" t="s">
        <v>115</v>
      </c>
      <c r="AU193" s="176" t="s">
        <v>74</v>
      </c>
      <c r="AY193" s="17" t="s">
        <v>120</v>
      </c>
      <c r="BE193" s="177">
        <f t="shared" si="34"/>
        <v>0</v>
      </c>
      <c r="BF193" s="177">
        <f t="shared" si="35"/>
        <v>0</v>
      </c>
      <c r="BG193" s="177">
        <f t="shared" si="36"/>
        <v>0</v>
      </c>
      <c r="BH193" s="177">
        <f t="shared" si="37"/>
        <v>0</v>
      </c>
      <c r="BI193" s="177">
        <f t="shared" si="38"/>
        <v>0</v>
      </c>
      <c r="BJ193" s="17" t="s">
        <v>82</v>
      </c>
      <c r="BK193" s="177">
        <f t="shared" si="39"/>
        <v>0</v>
      </c>
      <c r="BL193" s="17" t="s">
        <v>131</v>
      </c>
      <c r="BM193" s="176" t="s">
        <v>374</v>
      </c>
    </row>
    <row r="194" spans="1:65" s="2" customFormat="1" ht="24.2" customHeight="1">
      <c r="A194" s="34"/>
      <c r="B194" s="35"/>
      <c r="C194" s="164" t="s">
        <v>375</v>
      </c>
      <c r="D194" s="164" t="s">
        <v>115</v>
      </c>
      <c r="E194" s="165" t="s">
        <v>376</v>
      </c>
      <c r="F194" s="166" t="s">
        <v>377</v>
      </c>
      <c r="G194" s="167" t="s">
        <v>118</v>
      </c>
      <c r="H194" s="168">
        <v>1</v>
      </c>
      <c r="I194" s="169"/>
      <c r="J194" s="170">
        <f t="shared" si="30"/>
        <v>0</v>
      </c>
      <c r="K194" s="166" t="s">
        <v>119</v>
      </c>
      <c r="L194" s="171"/>
      <c r="M194" s="172" t="s">
        <v>1</v>
      </c>
      <c r="N194" s="173" t="s">
        <v>39</v>
      </c>
      <c r="O194" s="71"/>
      <c r="P194" s="174">
        <f t="shared" si="31"/>
        <v>0</v>
      </c>
      <c r="Q194" s="174">
        <v>0</v>
      </c>
      <c r="R194" s="174">
        <f t="shared" si="32"/>
        <v>0</v>
      </c>
      <c r="S194" s="174">
        <v>0</v>
      </c>
      <c r="T194" s="175">
        <f t="shared" si="3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6" t="s">
        <v>149</v>
      </c>
      <c r="AT194" s="176" t="s">
        <v>115</v>
      </c>
      <c r="AU194" s="176" t="s">
        <v>74</v>
      </c>
      <c r="AY194" s="17" t="s">
        <v>120</v>
      </c>
      <c r="BE194" s="177">
        <f t="shared" si="34"/>
        <v>0</v>
      </c>
      <c r="BF194" s="177">
        <f t="shared" si="35"/>
        <v>0</v>
      </c>
      <c r="BG194" s="177">
        <f t="shared" si="36"/>
        <v>0</v>
      </c>
      <c r="BH194" s="177">
        <f t="shared" si="37"/>
        <v>0</v>
      </c>
      <c r="BI194" s="177">
        <f t="shared" si="38"/>
        <v>0</v>
      </c>
      <c r="BJ194" s="17" t="s">
        <v>82</v>
      </c>
      <c r="BK194" s="177">
        <f t="shared" si="39"/>
        <v>0</v>
      </c>
      <c r="BL194" s="17" t="s">
        <v>131</v>
      </c>
      <c r="BM194" s="176" t="s">
        <v>378</v>
      </c>
    </row>
    <row r="195" spans="1:65" s="2" customFormat="1" ht="33" customHeight="1">
      <c r="A195" s="34"/>
      <c r="B195" s="35"/>
      <c r="C195" s="164" t="s">
        <v>379</v>
      </c>
      <c r="D195" s="164" t="s">
        <v>115</v>
      </c>
      <c r="E195" s="165" t="s">
        <v>380</v>
      </c>
      <c r="F195" s="166" t="s">
        <v>381</v>
      </c>
      <c r="G195" s="167" t="s">
        <v>118</v>
      </c>
      <c r="H195" s="168">
        <v>4</v>
      </c>
      <c r="I195" s="169"/>
      <c r="J195" s="170">
        <f t="shared" si="30"/>
        <v>0</v>
      </c>
      <c r="K195" s="166" t="s">
        <v>119</v>
      </c>
      <c r="L195" s="171"/>
      <c r="M195" s="172" t="s">
        <v>1</v>
      </c>
      <c r="N195" s="173" t="s">
        <v>39</v>
      </c>
      <c r="O195" s="71"/>
      <c r="P195" s="174">
        <f t="shared" si="31"/>
        <v>0</v>
      </c>
      <c r="Q195" s="174">
        <v>0</v>
      </c>
      <c r="R195" s="174">
        <f t="shared" si="32"/>
        <v>0</v>
      </c>
      <c r="S195" s="174">
        <v>0</v>
      </c>
      <c r="T195" s="175">
        <f t="shared" si="3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6" t="s">
        <v>149</v>
      </c>
      <c r="AT195" s="176" t="s">
        <v>115</v>
      </c>
      <c r="AU195" s="176" t="s">
        <v>74</v>
      </c>
      <c r="AY195" s="17" t="s">
        <v>120</v>
      </c>
      <c r="BE195" s="177">
        <f t="shared" si="34"/>
        <v>0</v>
      </c>
      <c r="BF195" s="177">
        <f t="shared" si="35"/>
        <v>0</v>
      </c>
      <c r="BG195" s="177">
        <f t="shared" si="36"/>
        <v>0</v>
      </c>
      <c r="BH195" s="177">
        <f t="shared" si="37"/>
        <v>0</v>
      </c>
      <c r="BI195" s="177">
        <f t="shared" si="38"/>
        <v>0</v>
      </c>
      <c r="BJ195" s="17" t="s">
        <v>82</v>
      </c>
      <c r="BK195" s="177">
        <f t="shared" si="39"/>
        <v>0</v>
      </c>
      <c r="BL195" s="17" t="s">
        <v>131</v>
      </c>
      <c r="BM195" s="176" t="s">
        <v>382</v>
      </c>
    </row>
    <row r="196" spans="1:65" s="11" customFormat="1" ht="11.25">
      <c r="B196" s="178"/>
      <c r="C196" s="179"/>
      <c r="D196" s="180" t="s">
        <v>122</v>
      </c>
      <c r="E196" s="181" t="s">
        <v>1</v>
      </c>
      <c r="F196" s="182" t="s">
        <v>252</v>
      </c>
      <c r="G196" s="179"/>
      <c r="H196" s="183">
        <v>4</v>
      </c>
      <c r="I196" s="184"/>
      <c r="J196" s="179"/>
      <c r="K196" s="179"/>
      <c r="L196" s="185"/>
      <c r="M196" s="186"/>
      <c r="N196" s="187"/>
      <c r="O196" s="187"/>
      <c r="P196" s="187"/>
      <c r="Q196" s="187"/>
      <c r="R196" s="187"/>
      <c r="S196" s="187"/>
      <c r="T196" s="188"/>
      <c r="AT196" s="189" t="s">
        <v>122</v>
      </c>
      <c r="AU196" s="189" t="s">
        <v>74</v>
      </c>
      <c r="AV196" s="11" t="s">
        <v>84</v>
      </c>
      <c r="AW196" s="11" t="s">
        <v>30</v>
      </c>
      <c r="AX196" s="11" t="s">
        <v>82</v>
      </c>
      <c r="AY196" s="189" t="s">
        <v>120</v>
      </c>
    </row>
    <row r="197" spans="1:65" s="2" customFormat="1" ht="33" customHeight="1">
      <c r="A197" s="34"/>
      <c r="B197" s="35"/>
      <c r="C197" s="164" t="s">
        <v>383</v>
      </c>
      <c r="D197" s="164" t="s">
        <v>115</v>
      </c>
      <c r="E197" s="165" t="s">
        <v>384</v>
      </c>
      <c r="F197" s="166" t="s">
        <v>385</v>
      </c>
      <c r="G197" s="167" t="s">
        <v>118</v>
      </c>
      <c r="H197" s="168">
        <v>1</v>
      </c>
      <c r="I197" s="169"/>
      <c r="J197" s="170">
        <f>ROUND(I197*H197,2)</f>
        <v>0</v>
      </c>
      <c r="K197" s="166" t="s">
        <v>119</v>
      </c>
      <c r="L197" s="171"/>
      <c r="M197" s="172" t="s">
        <v>1</v>
      </c>
      <c r="N197" s="173" t="s">
        <v>39</v>
      </c>
      <c r="O197" s="71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6" t="s">
        <v>149</v>
      </c>
      <c r="AT197" s="176" t="s">
        <v>115</v>
      </c>
      <c r="AU197" s="176" t="s">
        <v>74</v>
      </c>
      <c r="AY197" s="17" t="s">
        <v>120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7" t="s">
        <v>82</v>
      </c>
      <c r="BK197" s="177">
        <f>ROUND(I197*H197,2)</f>
        <v>0</v>
      </c>
      <c r="BL197" s="17" t="s">
        <v>131</v>
      </c>
      <c r="BM197" s="176" t="s">
        <v>386</v>
      </c>
    </row>
    <row r="198" spans="1:65" s="2" customFormat="1" ht="33" customHeight="1">
      <c r="A198" s="34"/>
      <c r="B198" s="35"/>
      <c r="C198" s="164" t="s">
        <v>387</v>
      </c>
      <c r="D198" s="164" t="s">
        <v>115</v>
      </c>
      <c r="E198" s="165" t="s">
        <v>388</v>
      </c>
      <c r="F198" s="166" t="s">
        <v>389</v>
      </c>
      <c r="G198" s="167" t="s">
        <v>118</v>
      </c>
      <c r="H198" s="168">
        <v>1</v>
      </c>
      <c r="I198" s="169"/>
      <c r="J198" s="170">
        <f>ROUND(I198*H198,2)</f>
        <v>0</v>
      </c>
      <c r="K198" s="166" t="s">
        <v>119</v>
      </c>
      <c r="L198" s="171"/>
      <c r="M198" s="172" t="s">
        <v>1</v>
      </c>
      <c r="N198" s="173" t="s">
        <v>39</v>
      </c>
      <c r="O198" s="71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6" t="s">
        <v>149</v>
      </c>
      <c r="AT198" s="176" t="s">
        <v>115</v>
      </c>
      <c r="AU198" s="176" t="s">
        <v>74</v>
      </c>
      <c r="AY198" s="17" t="s">
        <v>120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7" t="s">
        <v>82</v>
      </c>
      <c r="BK198" s="177">
        <f>ROUND(I198*H198,2)</f>
        <v>0</v>
      </c>
      <c r="BL198" s="17" t="s">
        <v>131</v>
      </c>
      <c r="BM198" s="176" t="s">
        <v>390</v>
      </c>
    </row>
    <row r="199" spans="1:65" s="2" customFormat="1" ht="24.2" customHeight="1">
      <c r="A199" s="34"/>
      <c r="B199" s="35"/>
      <c r="C199" s="164" t="s">
        <v>391</v>
      </c>
      <c r="D199" s="164" t="s">
        <v>115</v>
      </c>
      <c r="E199" s="165" t="s">
        <v>392</v>
      </c>
      <c r="F199" s="166" t="s">
        <v>393</v>
      </c>
      <c r="G199" s="167" t="s">
        <v>118</v>
      </c>
      <c r="H199" s="168">
        <v>1</v>
      </c>
      <c r="I199" s="169"/>
      <c r="J199" s="170">
        <f>ROUND(I199*H199,2)</f>
        <v>0</v>
      </c>
      <c r="K199" s="166" t="s">
        <v>119</v>
      </c>
      <c r="L199" s="171"/>
      <c r="M199" s="172" t="s">
        <v>1</v>
      </c>
      <c r="N199" s="173" t="s">
        <v>39</v>
      </c>
      <c r="O199" s="71"/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6" t="s">
        <v>149</v>
      </c>
      <c r="AT199" s="176" t="s">
        <v>115</v>
      </c>
      <c r="AU199" s="176" t="s">
        <v>74</v>
      </c>
      <c r="AY199" s="17" t="s">
        <v>120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7" t="s">
        <v>82</v>
      </c>
      <c r="BK199" s="177">
        <f>ROUND(I199*H199,2)</f>
        <v>0</v>
      </c>
      <c r="BL199" s="17" t="s">
        <v>131</v>
      </c>
      <c r="BM199" s="176" t="s">
        <v>394</v>
      </c>
    </row>
    <row r="200" spans="1:65" s="2" customFormat="1" ht="24.2" customHeight="1">
      <c r="A200" s="34"/>
      <c r="B200" s="35"/>
      <c r="C200" s="164" t="s">
        <v>395</v>
      </c>
      <c r="D200" s="164" t="s">
        <v>115</v>
      </c>
      <c r="E200" s="165" t="s">
        <v>396</v>
      </c>
      <c r="F200" s="166" t="s">
        <v>397</v>
      </c>
      <c r="G200" s="167" t="s">
        <v>118</v>
      </c>
      <c r="H200" s="168">
        <v>4</v>
      </c>
      <c r="I200" s="169"/>
      <c r="J200" s="170">
        <f>ROUND(I200*H200,2)</f>
        <v>0</v>
      </c>
      <c r="K200" s="166" t="s">
        <v>119</v>
      </c>
      <c r="L200" s="171"/>
      <c r="M200" s="172" t="s">
        <v>1</v>
      </c>
      <c r="N200" s="173" t="s">
        <v>39</v>
      </c>
      <c r="O200" s="71"/>
      <c r="P200" s="174">
        <f>O200*H200</f>
        <v>0</v>
      </c>
      <c r="Q200" s="174">
        <v>0</v>
      </c>
      <c r="R200" s="174">
        <f>Q200*H200</f>
        <v>0</v>
      </c>
      <c r="S200" s="174">
        <v>0</v>
      </c>
      <c r="T200" s="17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6" t="s">
        <v>149</v>
      </c>
      <c r="AT200" s="176" t="s">
        <v>115</v>
      </c>
      <c r="AU200" s="176" t="s">
        <v>74</v>
      </c>
      <c r="AY200" s="17" t="s">
        <v>120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7" t="s">
        <v>82</v>
      </c>
      <c r="BK200" s="177">
        <f>ROUND(I200*H200,2)</f>
        <v>0</v>
      </c>
      <c r="BL200" s="17" t="s">
        <v>131</v>
      </c>
      <c r="BM200" s="176" t="s">
        <v>398</v>
      </c>
    </row>
    <row r="201" spans="1:65" s="11" customFormat="1" ht="11.25">
      <c r="B201" s="178"/>
      <c r="C201" s="179"/>
      <c r="D201" s="180" t="s">
        <v>122</v>
      </c>
      <c r="E201" s="181" t="s">
        <v>1</v>
      </c>
      <c r="F201" s="182" t="s">
        <v>252</v>
      </c>
      <c r="G201" s="179"/>
      <c r="H201" s="183">
        <v>4</v>
      </c>
      <c r="I201" s="184"/>
      <c r="J201" s="179"/>
      <c r="K201" s="179"/>
      <c r="L201" s="185"/>
      <c r="M201" s="186"/>
      <c r="N201" s="187"/>
      <c r="O201" s="187"/>
      <c r="P201" s="187"/>
      <c r="Q201" s="187"/>
      <c r="R201" s="187"/>
      <c r="S201" s="187"/>
      <c r="T201" s="188"/>
      <c r="AT201" s="189" t="s">
        <v>122</v>
      </c>
      <c r="AU201" s="189" t="s">
        <v>74</v>
      </c>
      <c r="AV201" s="11" t="s">
        <v>84</v>
      </c>
      <c r="AW201" s="11" t="s">
        <v>30</v>
      </c>
      <c r="AX201" s="11" t="s">
        <v>82</v>
      </c>
      <c r="AY201" s="189" t="s">
        <v>120</v>
      </c>
    </row>
    <row r="202" spans="1:65" s="2" customFormat="1" ht="24.2" customHeight="1">
      <c r="A202" s="34"/>
      <c r="B202" s="35"/>
      <c r="C202" s="164" t="s">
        <v>399</v>
      </c>
      <c r="D202" s="164" t="s">
        <v>115</v>
      </c>
      <c r="E202" s="165" t="s">
        <v>400</v>
      </c>
      <c r="F202" s="166" t="s">
        <v>401</v>
      </c>
      <c r="G202" s="167" t="s">
        <v>118</v>
      </c>
      <c r="H202" s="168">
        <v>8</v>
      </c>
      <c r="I202" s="169"/>
      <c r="J202" s="170">
        <f>ROUND(I202*H202,2)</f>
        <v>0</v>
      </c>
      <c r="K202" s="166" t="s">
        <v>119</v>
      </c>
      <c r="L202" s="171"/>
      <c r="M202" s="172" t="s">
        <v>1</v>
      </c>
      <c r="N202" s="173" t="s">
        <v>39</v>
      </c>
      <c r="O202" s="71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6" t="s">
        <v>84</v>
      </c>
      <c r="AT202" s="176" t="s">
        <v>115</v>
      </c>
      <c r="AU202" s="176" t="s">
        <v>74</v>
      </c>
      <c r="AY202" s="17" t="s">
        <v>120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7" t="s">
        <v>82</v>
      </c>
      <c r="BK202" s="177">
        <f>ROUND(I202*H202,2)</f>
        <v>0</v>
      </c>
      <c r="BL202" s="17" t="s">
        <v>82</v>
      </c>
      <c r="BM202" s="176" t="s">
        <v>402</v>
      </c>
    </row>
    <row r="203" spans="1:65" s="11" customFormat="1" ht="11.25">
      <c r="B203" s="178"/>
      <c r="C203" s="179"/>
      <c r="D203" s="180" t="s">
        <v>122</v>
      </c>
      <c r="E203" s="181" t="s">
        <v>1</v>
      </c>
      <c r="F203" s="182" t="s">
        <v>181</v>
      </c>
      <c r="G203" s="179"/>
      <c r="H203" s="183">
        <v>8</v>
      </c>
      <c r="I203" s="184"/>
      <c r="J203" s="179"/>
      <c r="K203" s="179"/>
      <c r="L203" s="185"/>
      <c r="M203" s="186"/>
      <c r="N203" s="187"/>
      <c r="O203" s="187"/>
      <c r="P203" s="187"/>
      <c r="Q203" s="187"/>
      <c r="R203" s="187"/>
      <c r="S203" s="187"/>
      <c r="T203" s="188"/>
      <c r="AT203" s="189" t="s">
        <v>122</v>
      </c>
      <c r="AU203" s="189" t="s">
        <v>74</v>
      </c>
      <c r="AV203" s="11" t="s">
        <v>84</v>
      </c>
      <c r="AW203" s="11" t="s">
        <v>30</v>
      </c>
      <c r="AX203" s="11" t="s">
        <v>82</v>
      </c>
      <c r="AY203" s="189" t="s">
        <v>120</v>
      </c>
    </row>
    <row r="204" spans="1:65" s="2" customFormat="1" ht="24.2" customHeight="1">
      <c r="A204" s="34"/>
      <c r="B204" s="35"/>
      <c r="C204" s="164" t="s">
        <v>403</v>
      </c>
      <c r="D204" s="164" t="s">
        <v>115</v>
      </c>
      <c r="E204" s="165" t="s">
        <v>404</v>
      </c>
      <c r="F204" s="166" t="s">
        <v>405</v>
      </c>
      <c r="G204" s="167" t="s">
        <v>118</v>
      </c>
      <c r="H204" s="168">
        <v>1</v>
      </c>
      <c r="I204" s="169"/>
      <c r="J204" s="170">
        <f t="shared" ref="J204:J219" si="40">ROUND(I204*H204,2)</f>
        <v>0</v>
      </c>
      <c r="K204" s="166" t="s">
        <v>119</v>
      </c>
      <c r="L204" s="171"/>
      <c r="M204" s="172" t="s">
        <v>1</v>
      </c>
      <c r="N204" s="173" t="s">
        <v>39</v>
      </c>
      <c r="O204" s="71"/>
      <c r="P204" s="174">
        <f t="shared" ref="P204:P219" si="41">O204*H204</f>
        <v>0</v>
      </c>
      <c r="Q204" s="174">
        <v>0</v>
      </c>
      <c r="R204" s="174">
        <f t="shared" ref="R204:R219" si="42">Q204*H204</f>
        <v>0</v>
      </c>
      <c r="S204" s="174">
        <v>0</v>
      </c>
      <c r="T204" s="175">
        <f t="shared" ref="T204:T219" si="43"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6" t="s">
        <v>149</v>
      </c>
      <c r="AT204" s="176" t="s">
        <v>115</v>
      </c>
      <c r="AU204" s="176" t="s">
        <v>74</v>
      </c>
      <c r="AY204" s="17" t="s">
        <v>120</v>
      </c>
      <c r="BE204" s="177">
        <f t="shared" ref="BE204:BE219" si="44">IF(N204="základní",J204,0)</f>
        <v>0</v>
      </c>
      <c r="BF204" s="177">
        <f t="shared" ref="BF204:BF219" si="45">IF(N204="snížená",J204,0)</f>
        <v>0</v>
      </c>
      <c r="BG204" s="177">
        <f t="shared" ref="BG204:BG219" si="46">IF(N204="zákl. přenesená",J204,0)</f>
        <v>0</v>
      </c>
      <c r="BH204" s="177">
        <f t="shared" ref="BH204:BH219" si="47">IF(N204="sníž. přenesená",J204,0)</f>
        <v>0</v>
      </c>
      <c r="BI204" s="177">
        <f t="shared" ref="BI204:BI219" si="48">IF(N204="nulová",J204,0)</f>
        <v>0</v>
      </c>
      <c r="BJ204" s="17" t="s">
        <v>82</v>
      </c>
      <c r="BK204" s="177">
        <f t="shared" ref="BK204:BK219" si="49">ROUND(I204*H204,2)</f>
        <v>0</v>
      </c>
      <c r="BL204" s="17" t="s">
        <v>131</v>
      </c>
      <c r="BM204" s="176" t="s">
        <v>406</v>
      </c>
    </row>
    <row r="205" spans="1:65" s="2" customFormat="1" ht="49.15" customHeight="1">
      <c r="A205" s="34"/>
      <c r="B205" s="35"/>
      <c r="C205" s="164" t="s">
        <v>407</v>
      </c>
      <c r="D205" s="164" t="s">
        <v>115</v>
      </c>
      <c r="E205" s="165" t="s">
        <v>408</v>
      </c>
      <c r="F205" s="166" t="s">
        <v>409</v>
      </c>
      <c r="G205" s="167" t="s">
        <v>118</v>
      </c>
      <c r="H205" s="168">
        <v>1</v>
      </c>
      <c r="I205" s="169"/>
      <c r="J205" s="170">
        <f t="shared" si="40"/>
        <v>0</v>
      </c>
      <c r="K205" s="166" t="s">
        <v>119</v>
      </c>
      <c r="L205" s="171"/>
      <c r="M205" s="172" t="s">
        <v>1</v>
      </c>
      <c r="N205" s="173" t="s">
        <v>39</v>
      </c>
      <c r="O205" s="71"/>
      <c r="P205" s="174">
        <f t="shared" si="41"/>
        <v>0</v>
      </c>
      <c r="Q205" s="174">
        <v>0</v>
      </c>
      <c r="R205" s="174">
        <f t="shared" si="42"/>
        <v>0</v>
      </c>
      <c r="S205" s="174">
        <v>0</v>
      </c>
      <c r="T205" s="175">
        <f t="shared" si="4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6" t="s">
        <v>149</v>
      </c>
      <c r="AT205" s="176" t="s">
        <v>115</v>
      </c>
      <c r="AU205" s="176" t="s">
        <v>74</v>
      </c>
      <c r="AY205" s="17" t="s">
        <v>120</v>
      </c>
      <c r="BE205" s="177">
        <f t="shared" si="44"/>
        <v>0</v>
      </c>
      <c r="BF205" s="177">
        <f t="shared" si="45"/>
        <v>0</v>
      </c>
      <c r="BG205" s="177">
        <f t="shared" si="46"/>
        <v>0</v>
      </c>
      <c r="BH205" s="177">
        <f t="shared" si="47"/>
        <v>0</v>
      </c>
      <c r="BI205" s="177">
        <f t="shared" si="48"/>
        <v>0</v>
      </c>
      <c r="BJ205" s="17" t="s">
        <v>82</v>
      </c>
      <c r="BK205" s="177">
        <f t="shared" si="49"/>
        <v>0</v>
      </c>
      <c r="BL205" s="17" t="s">
        <v>131</v>
      </c>
      <c r="BM205" s="176" t="s">
        <v>410</v>
      </c>
    </row>
    <row r="206" spans="1:65" s="2" customFormat="1" ht="49.15" customHeight="1">
      <c r="A206" s="34"/>
      <c r="B206" s="35"/>
      <c r="C206" s="164" t="s">
        <v>411</v>
      </c>
      <c r="D206" s="164" t="s">
        <v>115</v>
      </c>
      <c r="E206" s="165" t="s">
        <v>412</v>
      </c>
      <c r="F206" s="166" t="s">
        <v>413</v>
      </c>
      <c r="G206" s="167" t="s">
        <v>118</v>
      </c>
      <c r="H206" s="168">
        <v>1</v>
      </c>
      <c r="I206" s="169"/>
      <c r="J206" s="170">
        <f t="shared" si="40"/>
        <v>0</v>
      </c>
      <c r="K206" s="166" t="s">
        <v>119</v>
      </c>
      <c r="L206" s="171"/>
      <c r="M206" s="172" t="s">
        <v>1</v>
      </c>
      <c r="N206" s="173" t="s">
        <v>39</v>
      </c>
      <c r="O206" s="71"/>
      <c r="P206" s="174">
        <f t="shared" si="41"/>
        <v>0</v>
      </c>
      <c r="Q206" s="174">
        <v>0</v>
      </c>
      <c r="R206" s="174">
        <f t="shared" si="42"/>
        <v>0</v>
      </c>
      <c r="S206" s="174">
        <v>0</v>
      </c>
      <c r="T206" s="175">
        <f t="shared" si="4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6" t="s">
        <v>149</v>
      </c>
      <c r="AT206" s="176" t="s">
        <v>115</v>
      </c>
      <c r="AU206" s="176" t="s">
        <v>74</v>
      </c>
      <c r="AY206" s="17" t="s">
        <v>120</v>
      </c>
      <c r="BE206" s="177">
        <f t="shared" si="44"/>
        <v>0</v>
      </c>
      <c r="BF206" s="177">
        <f t="shared" si="45"/>
        <v>0</v>
      </c>
      <c r="BG206" s="177">
        <f t="shared" si="46"/>
        <v>0</v>
      </c>
      <c r="BH206" s="177">
        <f t="shared" si="47"/>
        <v>0</v>
      </c>
      <c r="BI206" s="177">
        <f t="shared" si="48"/>
        <v>0</v>
      </c>
      <c r="BJ206" s="17" t="s">
        <v>82</v>
      </c>
      <c r="BK206" s="177">
        <f t="shared" si="49"/>
        <v>0</v>
      </c>
      <c r="BL206" s="17" t="s">
        <v>131</v>
      </c>
      <c r="BM206" s="176" t="s">
        <v>414</v>
      </c>
    </row>
    <row r="207" spans="1:65" s="2" customFormat="1" ht="49.15" customHeight="1">
      <c r="A207" s="34"/>
      <c r="B207" s="35"/>
      <c r="C207" s="164" t="s">
        <v>415</v>
      </c>
      <c r="D207" s="164" t="s">
        <v>115</v>
      </c>
      <c r="E207" s="165" t="s">
        <v>416</v>
      </c>
      <c r="F207" s="166" t="s">
        <v>417</v>
      </c>
      <c r="G207" s="167" t="s">
        <v>118</v>
      </c>
      <c r="H207" s="168">
        <v>1</v>
      </c>
      <c r="I207" s="169"/>
      <c r="J207" s="170">
        <f t="shared" si="40"/>
        <v>0</v>
      </c>
      <c r="K207" s="166" t="s">
        <v>119</v>
      </c>
      <c r="L207" s="171"/>
      <c r="M207" s="172" t="s">
        <v>1</v>
      </c>
      <c r="N207" s="173" t="s">
        <v>39</v>
      </c>
      <c r="O207" s="71"/>
      <c r="P207" s="174">
        <f t="shared" si="41"/>
        <v>0</v>
      </c>
      <c r="Q207" s="174">
        <v>0</v>
      </c>
      <c r="R207" s="174">
        <f t="shared" si="42"/>
        <v>0</v>
      </c>
      <c r="S207" s="174">
        <v>0</v>
      </c>
      <c r="T207" s="175">
        <f t="shared" si="4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6" t="s">
        <v>149</v>
      </c>
      <c r="AT207" s="176" t="s">
        <v>115</v>
      </c>
      <c r="AU207" s="176" t="s">
        <v>74</v>
      </c>
      <c r="AY207" s="17" t="s">
        <v>120</v>
      </c>
      <c r="BE207" s="177">
        <f t="shared" si="44"/>
        <v>0</v>
      </c>
      <c r="BF207" s="177">
        <f t="shared" si="45"/>
        <v>0</v>
      </c>
      <c r="BG207" s="177">
        <f t="shared" si="46"/>
        <v>0</v>
      </c>
      <c r="BH207" s="177">
        <f t="shared" si="47"/>
        <v>0</v>
      </c>
      <c r="BI207" s="177">
        <f t="shared" si="48"/>
        <v>0</v>
      </c>
      <c r="BJ207" s="17" t="s">
        <v>82</v>
      </c>
      <c r="BK207" s="177">
        <f t="shared" si="49"/>
        <v>0</v>
      </c>
      <c r="BL207" s="17" t="s">
        <v>131</v>
      </c>
      <c r="BM207" s="176" t="s">
        <v>418</v>
      </c>
    </row>
    <row r="208" spans="1:65" s="2" customFormat="1" ht="49.15" customHeight="1">
      <c r="A208" s="34"/>
      <c r="B208" s="35"/>
      <c r="C208" s="164" t="s">
        <v>419</v>
      </c>
      <c r="D208" s="164" t="s">
        <v>115</v>
      </c>
      <c r="E208" s="165" t="s">
        <v>420</v>
      </c>
      <c r="F208" s="166" t="s">
        <v>421</v>
      </c>
      <c r="G208" s="167" t="s">
        <v>118</v>
      </c>
      <c r="H208" s="168">
        <v>1</v>
      </c>
      <c r="I208" s="169"/>
      <c r="J208" s="170">
        <f t="shared" si="40"/>
        <v>0</v>
      </c>
      <c r="K208" s="166" t="s">
        <v>119</v>
      </c>
      <c r="L208" s="171"/>
      <c r="M208" s="172" t="s">
        <v>1</v>
      </c>
      <c r="N208" s="173" t="s">
        <v>39</v>
      </c>
      <c r="O208" s="71"/>
      <c r="P208" s="174">
        <f t="shared" si="41"/>
        <v>0</v>
      </c>
      <c r="Q208" s="174">
        <v>0</v>
      </c>
      <c r="R208" s="174">
        <f t="shared" si="42"/>
        <v>0</v>
      </c>
      <c r="S208" s="174">
        <v>0</v>
      </c>
      <c r="T208" s="175">
        <f t="shared" si="4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6" t="s">
        <v>149</v>
      </c>
      <c r="AT208" s="176" t="s">
        <v>115</v>
      </c>
      <c r="AU208" s="176" t="s">
        <v>74</v>
      </c>
      <c r="AY208" s="17" t="s">
        <v>120</v>
      </c>
      <c r="BE208" s="177">
        <f t="shared" si="44"/>
        <v>0</v>
      </c>
      <c r="BF208" s="177">
        <f t="shared" si="45"/>
        <v>0</v>
      </c>
      <c r="BG208" s="177">
        <f t="shared" si="46"/>
        <v>0</v>
      </c>
      <c r="BH208" s="177">
        <f t="shared" si="47"/>
        <v>0</v>
      </c>
      <c r="BI208" s="177">
        <f t="shared" si="48"/>
        <v>0</v>
      </c>
      <c r="BJ208" s="17" t="s">
        <v>82</v>
      </c>
      <c r="BK208" s="177">
        <f t="shared" si="49"/>
        <v>0</v>
      </c>
      <c r="BL208" s="17" t="s">
        <v>131</v>
      </c>
      <c r="BM208" s="176" t="s">
        <v>422</v>
      </c>
    </row>
    <row r="209" spans="1:65" s="2" customFormat="1" ht="49.15" customHeight="1">
      <c r="A209" s="34"/>
      <c r="B209" s="35"/>
      <c r="C209" s="164" t="s">
        <v>423</v>
      </c>
      <c r="D209" s="164" t="s">
        <v>115</v>
      </c>
      <c r="E209" s="165" t="s">
        <v>424</v>
      </c>
      <c r="F209" s="166" t="s">
        <v>425</v>
      </c>
      <c r="G209" s="167" t="s">
        <v>118</v>
      </c>
      <c r="H209" s="168">
        <v>1</v>
      </c>
      <c r="I209" s="169"/>
      <c r="J209" s="170">
        <f t="shared" si="40"/>
        <v>0</v>
      </c>
      <c r="K209" s="166" t="s">
        <v>119</v>
      </c>
      <c r="L209" s="171"/>
      <c r="M209" s="172" t="s">
        <v>1</v>
      </c>
      <c r="N209" s="173" t="s">
        <v>39</v>
      </c>
      <c r="O209" s="71"/>
      <c r="P209" s="174">
        <f t="shared" si="41"/>
        <v>0</v>
      </c>
      <c r="Q209" s="174">
        <v>0</v>
      </c>
      <c r="R209" s="174">
        <f t="shared" si="42"/>
        <v>0</v>
      </c>
      <c r="S209" s="174">
        <v>0</v>
      </c>
      <c r="T209" s="175">
        <f t="shared" si="4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6" t="s">
        <v>149</v>
      </c>
      <c r="AT209" s="176" t="s">
        <v>115</v>
      </c>
      <c r="AU209" s="176" t="s">
        <v>74</v>
      </c>
      <c r="AY209" s="17" t="s">
        <v>120</v>
      </c>
      <c r="BE209" s="177">
        <f t="shared" si="44"/>
        <v>0</v>
      </c>
      <c r="BF209" s="177">
        <f t="shared" si="45"/>
        <v>0</v>
      </c>
      <c r="BG209" s="177">
        <f t="shared" si="46"/>
        <v>0</v>
      </c>
      <c r="BH209" s="177">
        <f t="shared" si="47"/>
        <v>0</v>
      </c>
      <c r="BI209" s="177">
        <f t="shared" si="48"/>
        <v>0</v>
      </c>
      <c r="BJ209" s="17" t="s">
        <v>82</v>
      </c>
      <c r="BK209" s="177">
        <f t="shared" si="49"/>
        <v>0</v>
      </c>
      <c r="BL209" s="17" t="s">
        <v>131</v>
      </c>
      <c r="BM209" s="176" t="s">
        <v>426</v>
      </c>
    </row>
    <row r="210" spans="1:65" s="2" customFormat="1" ht="37.9" customHeight="1">
      <c r="A210" s="34"/>
      <c r="B210" s="35"/>
      <c r="C210" s="164" t="s">
        <v>427</v>
      </c>
      <c r="D210" s="164" t="s">
        <v>115</v>
      </c>
      <c r="E210" s="165" t="s">
        <v>428</v>
      </c>
      <c r="F210" s="166" t="s">
        <v>429</v>
      </c>
      <c r="G210" s="167" t="s">
        <v>118</v>
      </c>
      <c r="H210" s="168">
        <v>1</v>
      </c>
      <c r="I210" s="169"/>
      <c r="J210" s="170">
        <f t="shared" si="40"/>
        <v>0</v>
      </c>
      <c r="K210" s="166" t="s">
        <v>119</v>
      </c>
      <c r="L210" s="171"/>
      <c r="M210" s="172" t="s">
        <v>1</v>
      </c>
      <c r="N210" s="173" t="s">
        <v>39</v>
      </c>
      <c r="O210" s="71"/>
      <c r="P210" s="174">
        <f t="shared" si="41"/>
        <v>0</v>
      </c>
      <c r="Q210" s="174">
        <v>0</v>
      </c>
      <c r="R210" s="174">
        <f t="shared" si="42"/>
        <v>0</v>
      </c>
      <c r="S210" s="174">
        <v>0</v>
      </c>
      <c r="T210" s="175">
        <f t="shared" si="4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6" t="s">
        <v>149</v>
      </c>
      <c r="AT210" s="176" t="s">
        <v>115</v>
      </c>
      <c r="AU210" s="176" t="s">
        <v>74</v>
      </c>
      <c r="AY210" s="17" t="s">
        <v>120</v>
      </c>
      <c r="BE210" s="177">
        <f t="shared" si="44"/>
        <v>0</v>
      </c>
      <c r="BF210" s="177">
        <f t="shared" si="45"/>
        <v>0</v>
      </c>
      <c r="BG210" s="177">
        <f t="shared" si="46"/>
        <v>0</v>
      </c>
      <c r="BH210" s="177">
        <f t="shared" si="47"/>
        <v>0</v>
      </c>
      <c r="BI210" s="177">
        <f t="shared" si="48"/>
        <v>0</v>
      </c>
      <c r="BJ210" s="17" t="s">
        <v>82</v>
      </c>
      <c r="BK210" s="177">
        <f t="shared" si="49"/>
        <v>0</v>
      </c>
      <c r="BL210" s="17" t="s">
        <v>131</v>
      </c>
      <c r="BM210" s="176" t="s">
        <v>430</v>
      </c>
    </row>
    <row r="211" spans="1:65" s="2" customFormat="1" ht="37.9" customHeight="1">
      <c r="A211" s="34"/>
      <c r="B211" s="35"/>
      <c r="C211" s="164" t="s">
        <v>431</v>
      </c>
      <c r="D211" s="164" t="s">
        <v>115</v>
      </c>
      <c r="E211" s="165" t="s">
        <v>432</v>
      </c>
      <c r="F211" s="166" t="s">
        <v>433</v>
      </c>
      <c r="G211" s="167" t="s">
        <v>118</v>
      </c>
      <c r="H211" s="168">
        <v>1</v>
      </c>
      <c r="I211" s="169"/>
      <c r="J211" s="170">
        <f t="shared" si="40"/>
        <v>0</v>
      </c>
      <c r="K211" s="166" t="s">
        <v>119</v>
      </c>
      <c r="L211" s="171"/>
      <c r="M211" s="172" t="s">
        <v>1</v>
      </c>
      <c r="N211" s="173" t="s">
        <v>39</v>
      </c>
      <c r="O211" s="71"/>
      <c r="P211" s="174">
        <f t="shared" si="41"/>
        <v>0</v>
      </c>
      <c r="Q211" s="174">
        <v>0</v>
      </c>
      <c r="R211" s="174">
        <f t="shared" si="42"/>
        <v>0</v>
      </c>
      <c r="S211" s="174">
        <v>0</v>
      </c>
      <c r="T211" s="175">
        <f t="shared" si="4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6" t="s">
        <v>149</v>
      </c>
      <c r="AT211" s="176" t="s">
        <v>115</v>
      </c>
      <c r="AU211" s="176" t="s">
        <v>74</v>
      </c>
      <c r="AY211" s="17" t="s">
        <v>120</v>
      </c>
      <c r="BE211" s="177">
        <f t="shared" si="44"/>
        <v>0</v>
      </c>
      <c r="BF211" s="177">
        <f t="shared" si="45"/>
        <v>0</v>
      </c>
      <c r="BG211" s="177">
        <f t="shared" si="46"/>
        <v>0</v>
      </c>
      <c r="BH211" s="177">
        <f t="shared" si="47"/>
        <v>0</v>
      </c>
      <c r="BI211" s="177">
        <f t="shared" si="48"/>
        <v>0</v>
      </c>
      <c r="BJ211" s="17" t="s">
        <v>82</v>
      </c>
      <c r="BK211" s="177">
        <f t="shared" si="49"/>
        <v>0</v>
      </c>
      <c r="BL211" s="17" t="s">
        <v>131</v>
      </c>
      <c r="BM211" s="176" t="s">
        <v>434</v>
      </c>
    </row>
    <row r="212" spans="1:65" s="2" customFormat="1" ht="37.9" customHeight="1">
      <c r="A212" s="34"/>
      <c r="B212" s="35"/>
      <c r="C212" s="164" t="s">
        <v>435</v>
      </c>
      <c r="D212" s="164" t="s">
        <v>115</v>
      </c>
      <c r="E212" s="165" t="s">
        <v>436</v>
      </c>
      <c r="F212" s="166" t="s">
        <v>437</v>
      </c>
      <c r="G212" s="167" t="s">
        <v>118</v>
      </c>
      <c r="H212" s="168">
        <v>1</v>
      </c>
      <c r="I212" s="169"/>
      <c r="J212" s="170">
        <f t="shared" si="40"/>
        <v>0</v>
      </c>
      <c r="K212" s="166" t="s">
        <v>119</v>
      </c>
      <c r="L212" s="171"/>
      <c r="M212" s="172" t="s">
        <v>1</v>
      </c>
      <c r="N212" s="173" t="s">
        <v>39</v>
      </c>
      <c r="O212" s="71"/>
      <c r="P212" s="174">
        <f t="shared" si="41"/>
        <v>0</v>
      </c>
      <c r="Q212" s="174">
        <v>0</v>
      </c>
      <c r="R212" s="174">
        <f t="shared" si="42"/>
        <v>0</v>
      </c>
      <c r="S212" s="174">
        <v>0</v>
      </c>
      <c r="T212" s="175">
        <f t="shared" si="4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6" t="s">
        <v>149</v>
      </c>
      <c r="AT212" s="176" t="s">
        <v>115</v>
      </c>
      <c r="AU212" s="176" t="s">
        <v>74</v>
      </c>
      <c r="AY212" s="17" t="s">
        <v>120</v>
      </c>
      <c r="BE212" s="177">
        <f t="shared" si="44"/>
        <v>0</v>
      </c>
      <c r="BF212" s="177">
        <f t="shared" si="45"/>
        <v>0</v>
      </c>
      <c r="BG212" s="177">
        <f t="shared" si="46"/>
        <v>0</v>
      </c>
      <c r="BH212" s="177">
        <f t="shared" si="47"/>
        <v>0</v>
      </c>
      <c r="BI212" s="177">
        <f t="shared" si="48"/>
        <v>0</v>
      </c>
      <c r="BJ212" s="17" t="s">
        <v>82</v>
      </c>
      <c r="BK212" s="177">
        <f t="shared" si="49"/>
        <v>0</v>
      </c>
      <c r="BL212" s="17" t="s">
        <v>131</v>
      </c>
      <c r="BM212" s="176" t="s">
        <v>438</v>
      </c>
    </row>
    <row r="213" spans="1:65" s="2" customFormat="1" ht="37.9" customHeight="1">
      <c r="A213" s="34"/>
      <c r="B213" s="35"/>
      <c r="C213" s="164" t="s">
        <v>439</v>
      </c>
      <c r="D213" s="164" t="s">
        <v>115</v>
      </c>
      <c r="E213" s="165" t="s">
        <v>440</v>
      </c>
      <c r="F213" s="166" t="s">
        <v>441</v>
      </c>
      <c r="G213" s="167" t="s">
        <v>118</v>
      </c>
      <c r="H213" s="168">
        <v>1</v>
      </c>
      <c r="I213" s="169"/>
      <c r="J213" s="170">
        <f t="shared" si="40"/>
        <v>0</v>
      </c>
      <c r="K213" s="166" t="s">
        <v>119</v>
      </c>
      <c r="L213" s="171"/>
      <c r="M213" s="172" t="s">
        <v>1</v>
      </c>
      <c r="N213" s="173" t="s">
        <v>39</v>
      </c>
      <c r="O213" s="71"/>
      <c r="P213" s="174">
        <f t="shared" si="41"/>
        <v>0</v>
      </c>
      <c r="Q213" s="174">
        <v>0</v>
      </c>
      <c r="R213" s="174">
        <f t="shared" si="42"/>
        <v>0</v>
      </c>
      <c r="S213" s="174">
        <v>0</v>
      </c>
      <c r="T213" s="175">
        <f t="shared" si="4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6" t="s">
        <v>149</v>
      </c>
      <c r="AT213" s="176" t="s">
        <v>115</v>
      </c>
      <c r="AU213" s="176" t="s">
        <v>74</v>
      </c>
      <c r="AY213" s="17" t="s">
        <v>120</v>
      </c>
      <c r="BE213" s="177">
        <f t="shared" si="44"/>
        <v>0</v>
      </c>
      <c r="BF213" s="177">
        <f t="shared" si="45"/>
        <v>0</v>
      </c>
      <c r="BG213" s="177">
        <f t="shared" si="46"/>
        <v>0</v>
      </c>
      <c r="BH213" s="177">
        <f t="shared" si="47"/>
        <v>0</v>
      </c>
      <c r="BI213" s="177">
        <f t="shared" si="48"/>
        <v>0</v>
      </c>
      <c r="BJ213" s="17" t="s">
        <v>82</v>
      </c>
      <c r="BK213" s="177">
        <f t="shared" si="49"/>
        <v>0</v>
      </c>
      <c r="BL213" s="17" t="s">
        <v>131</v>
      </c>
      <c r="BM213" s="176" t="s">
        <v>442</v>
      </c>
    </row>
    <row r="214" spans="1:65" s="2" customFormat="1" ht="37.9" customHeight="1">
      <c r="A214" s="34"/>
      <c r="B214" s="35"/>
      <c r="C214" s="164" t="s">
        <v>443</v>
      </c>
      <c r="D214" s="164" t="s">
        <v>115</v>
      </c>
      <c r="E214" s="165" t="s">
        <v>444</v>
      </c>
      <c r="F214" s="166" t="s">
        <v>445</v>
      </c>
      <c r="G214" s="167" t="s">
        <v>118</v>
      </c>
      <c r="H214" s="168">
        <v>1</v>
      </c>
      <c r="I214" s="169"/>
      <c r="J214" s="170">
        <f t="shared" si="40"/>
        <v>0</v>
      </c>
      <c r="K214" s="166" t="s">
        <v>119</v>
      </c>
      <c r="L214" s="171"/>
      <c r="M214" s="172" t="s">
        <v>1</v>
      </c>
      <c r="N214" s="173" t="s">
        <v>39</v>
      </c>
      <c r="O214" s="71"/>
      <c r="P214" s="174">
        <f t="shared" si="41"/>
        <v>0</v>
      </c>
      <c r="Q214" s="174">
        <v>0</v>
      </c>
      <c r="R214" s="174">
        <f t="shared" si="42"/>
        <v>0</v>
      </c>
      <c r="S214" s="174">
        <v>0</v>
      </c>
      <c r="T214" s="175">
        <f t="shared" si="4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6" t="s">
        <v>149</v>
      </c>
      <c r="AT214" s="176" t="s">
        <v>115</v>
      </c>
      <c r="AU214" s="176" t="s">
        <v>74</v>
      </c>
      <c r="AY214" s="17" t="s">
        <v>120</v>
      </c>
      <c r="BE214" s="177">
        <f t="shared" si="44"/>
        <v>0</v>
      </c>
      <c r="BF214" s="177">
        <f t="shared" si="45"/>
        <v>0</v>
      </c>
      <c r="BG214" s="177">
        <f t="shared" si="46"/>
        <v>0</v>
      </c>
      <c r="BH214" s="177">
        <f t="shared" si="47"/>
        <v>0</v>
      </c>
      <c r="BI214" s="177">
        <f t="shared" si="48"/>
        <v>0</v>
      </c>
      <c r="BJ214" s="17" t="s">
        <v>82</v>
      </c>
      <c r="BK214" s="177">
        <f t="shared" si="49"/>
        <v>0</v>
      </c>
      <c r="BL214" s="17" t="s">
        <v>131</v>
      </c>
      <c r="BM214" s="176" t="s">
        <v>446</v>
      </c>
    </row>
    <row r="215" spans="1:65" s="2" customFormat="1" ht="21.75" customHeight="1">
      <c r="A215" s="34"/>
      <c r="B215" s="35"/>
      <c r="C215" s="164" t="s">
        <v>447</v>
      </c>
      <c r="D215" s="164" t="s">
        <v>115</v>
      </c>
      <c r="E215" s="165" t="s">
        <v>448</v>
      </c>
      <c r="F215" s="166" t="s">
        <v>449</v>
      </c>
      <c r="G215" s="167" t="s">
        <v>118</v>
      </c>
      <c r="H215" s="168">
        <v>1</v>
      </c>
      <c r="I215" s="169"/>
      <c r="J215" s="170">
        <f t="shared" si="40"/>
        <v>0</v>
      </c>
      <c r="K215" s="166" t="s">
        <v>119</v>
      </c>
      <c r="L215" s="171"/>
      <c r="M215" s="172" t="s">
        <v>1</v>
      </c>
      <c r="N215" s="173" t="s">
        <v>39</v>
      </c>
      <c r="O215" s="71"/>
      <c r="P215" s="174">
        <f t="shared" si="41"/>
        <v>0</v>
      </c>
      <c r="Q215" s="174">
        <v>0</v>
      </c>
      <c r="R215" s="174">
        <f t="shared" si="42"/>
        <v>0</v>
      </c>
      <c r="S215" s="174">
        <v>0</v>
      </c>
      <c r="T215" s="175">
        <f t="shared" si="4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6" t="s">
        <v>84</v>
      </c>
      <c r="AT215" s="176" t="s">
        <v>115</v>
      </c>
      <c r="AU215" s="176" t="s">
        <v>74</v>
      </c>
      <c r="AY215" s="17" t="s">
        <v>120</v>
      </c>
      <c r="BE215" s="177">
        <f t="shared" si="44"/>
        <v>0</v>
      </c>
      <c r="BF215" s="177">
        <f t="shared" si="45"/>
        <v>0</v>
      </c>
      <c r="BG215" s="177">
        <f t="shared" si="46"/>
        <v>0</v>
      </c>
      <c r="BH215" s="177">
        <f t="shared" si="47"/>
        <v>0</v>
      </c>
      <c r="BI215" s="177">
        <f t="shared" si="48"/>
        <v>0</v>
      </c>
      <c r="BJ215" s="17" t="s">
        <v>82</v>
      </c>
      <c r="BK215" s="177">
        <f t="shared" si="49"/>
        <v>0</v>
      </c>
      <c r="BL215" s="17" t="s">
        <v>82</v>
      </c>
      <c r="BM215" s="176" t="s">
        <v>450</v>
      </c>
    </row>
    <row r="216" spans="1:65" s="2" customFormat="1" ht="16.5" customHeight="1">
      <c r="A216" s="34"/>
      <c r="B216" s="35"/>
      <c r="C216" s="164" t="s">
        <v>451</v>
      </c>
      <c r="D216" s="164" t="s">
        <v>115</v>
      </c>
      <c r="E216" s="165" t="s">
        <v>452</v>
      </c>
      <c r="F216" s="166" t="s">
        <v>453</v>
      </c>
      <c r="G216" s="167" t="s">
        <v>118</v>
      </c>
      <c r="H216" s="168">
        <v>1</v>
      </c>
      <c r="I216" s="169"/>
      <c r="J216" s="170">
        <f t="shared" si="40"/>
        <v>0</v>
      </c>
      <c r="K216" s="166" t="s">
        <v>119</v>
      </c>
      <c r="L216" s="171"/>
      <c r="M216" s="172" t="s">
        <v>1</v>
      </c>
      <c r="N216" s="173" t="s">
        <v>39</v>
      </c>
      <c r="O216" s="71"/>
      <c r="P216" s="174">
        <f t="shared" si="41"/>
        <v>0</v>
      </c>
      <c r="Q216" s="174">
        <v>0</v>
      </c>
      <c r="R216" s="174">
        <f t="shared" si="42"/>
        <v>0</v>
      </c>
      <c r="S216" s="174">
        <v>0</v>
      </c>
      <c r="T216" s="175">
        <f t="shared" si="4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6" t="s">
        <v>84</v>
      </c>
      <c r="AT216" s="176" t="s">
        <v>115</v>
      </c>
      <c r="AU216" s="176" t="s">
        <v>74</v>
      </c>
      <c r="AY216" s="17" t="s">
        <v>120</v>
      </c>
      <c r="BE216" s="177">
        <f t="shared" si="44"/>
        <v>0</v>
      </c>
      <c r="BF216" s="177">
        <f t="shared" si="45"/>
        <v>0</v>
      </c>
      <c r="BG216" s="177">
        <f t="shared" si="46"/>
        <v>0</v>
      </c>
      <c r="BH216" s="177">
        <f t="shared" si="47"/>
        <v>0</v>
      </c>
      <c r="BI216" s="177">
        <f t="shared" si="48"/>
        <v>0</v>
      </c>
      <c r="BJ216" s="17" t="s">
        <v>82</v>
      </c>
      <c r="BK216" s="177">
        <f t="shared" si="49"/>
        <v>0</v>
      </c>
      <c r="BL216" s="17" t="s">
        <v>82</v>
      </c>
      <c r="BM216" s="176" t="s">
        <v>454</v>
      </c>
    </row>
    <row r="217" spans="1:65" s="2" customFormat="1" ht="16.5" customHeight="1">
      <c r="A217" s="34"/>
      <c r="B217" s="35"/>
      <c r="C217" s="164" t="s">
        <v>455</v>
      </c>
      <c r="D217" s="164" t="s">
        <v>115</v>
      </c>
      <c r="E217" s="165" t="s">
        <v>456</v>
      </c>
      <c r="F217" s="166" t="s">
        <v>457</v>
      </c>
      <c r="G217" s="167" t="s">
        <v>118</v>
      </c>
      <c r="H217" s="168">
        <v>1</v>
      </c>
      <c r="I217" s="169"/>
      <c r="J217" s="170">
        <f t="shared" si="40"/>
        <v>0</v>
      </c>
      <c r="K217" s="166" t="s">
        <v>119</v>
      </c>
      <c r="L217" s="171"/>
      <c r="M217" s="172" t="s">
        <v>1</v>
      </c>
      <c r="N217" s="173" t="s">
        <v>39</v>
      </c>
      <c r="O217" s="71"/>
      <c r="P217" s="174">
        <f t="shared" si="41"/>
        <v>0</v>
      </c>
      <c r="Q217" s="174">
        <v>0</v>
      </c>
      <c r="R217" s="174">
        <f t="shared" si="42"/>
        <v>0</v>
      </c>
      <c r="S217" s="174">
        <v>0</v>
      </c>
      <c r="T217" s="175">
        <f t="shared" si="4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6" t="s">
        <v>84</v>
      </c>
      <c r="AT217" s="176" t="s">
        <v>115</v>
      </c>
      <c r="AU217" s="176" t="s">
        <v>74</v>
      </c>
      <c r="AY217" s="17" t="s">
        <v>120</v>
      </c>
      <c r="BE217" s="177">
        <f t="shared" si="44"/>
        <v>0</v>
      </c>
      <c r="BF217" s="177">
        <f t="shared" si="45"/>
        <v>0</v>
      </c>
      <c r="BG217" s="177">
        <f t="shared" si="46"/>
        <v>0</v>
      </c>
      <c r="BH217" s="177">
        <f t="shared" si="47"/>
        <v>0</v>
      </c>
      <c r="BI217" s="177">
        <f t="shared" si="48"/>
        <v>0</v>
      </c>
      <c r="BJ217" s="17" t="s">
        <v>82</v>
      </c>
      <c r="BK217" s="177">
        <f t="shared" si="49"/>
        <v>0</v>
      </c>
      <c r="BL217" s="17" t="s">
        <v>82</v>
      </c>
      <c r="BM217" s="176" t="s">
        <v>458</v>
      </c>
    </row>
    <row r="218" spans="1:65" s="2" customFormat="1" ht="16.5" customHeight="1">
      <c r="A218" s="34"/>
      <c r="B218" s="35"/>
      <c r="C218" s="164" t="s">
        <v>459</v>
      </c>
      <c r="D218" s="164" t="s">
        <v>115</v>
      </c>
      <c r="E218" s="165" t="s">
        <v>460</v>
      </c>
      <c r="F218" s="166" t="s">
        <v>461</v>
      </c>
      <c r="G218" s="167" t="s">
        <v>118</v>
      </c>
      <c r="H218" s="168">
        <v>1</v>
      </c>
      <c r="I218" s="169"/>
      <c r="J218" s="170">
        <f t="shared" si="40"/>
        <v>0</v>
      </c>
      <c r="K218" s="166" t="s">
        <v>119</v>
      </c>
      <c r="L218" s="171"/>
      <c r="M218" s="172" t="s">
        <v>1</v>
      </c>
      <c r="N218" s="173" t="s">
        <v>39</v>
      </c>
      <c r="O218" s="71"/>
      <c r="P218" s="174">
        <f t="shared" si="41"/>
        <v>0</v>
      </c>
      <c r="Q218" s="174">
        <v>0</v>
      </c>
      <c r="R218" s="174">
        <f t="shared" si="42"/>
        <v>0</v>
      </c>
      <c r="S218" s="174">
        <v>0</v>
      </c>
      <c r="T218" s="175">
        <f t="shared" si="4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6" t="s">
        <v>84</v>
      </c>
      <c r="AT218" s="176" t="s">
        <v>115</v>
      </c>
      <c r="AU218" s="176" t="s">
        <v>74</v>
      </c>
      <c r="AY218" s="17" t="s">
        <v>120</v>
      </c>
      <c r="BE218" s="177">
        <f t="shared" si="44"/>
        <v>0</v>
      </c>
      <c r="BF218" s="177">
        <f t="shared" si="45"/>
        <v>0</v>
      </c>
      <c r="BG218" s="177">
        <f t="shared" si="46"/>
        <v>0</v>
      </c>
      <c r="BH218" s="177">
        <f t="shared" si="47"/>
        <v>0</v>
      </c>
      <c r="BI218" s="177">
        <f t="shared" si="48"/>
        <v>0</v>
      </c>
      <c r="BJ218" s="17" t="s">
        <v>82</v>
      </c>
      <c r="BK218" s="177">
        <f t="shared" si="49"/>
        <v>0</v>
      </c>
      <c r="BL218" s="17" t="s">
        <v>82</v>
      </c>
      <c r="BM218" s="176" t="s">
        <v>462</v>
      </c>
    </row>
    <row r="219" spans="1:65" s="2" customFormat="1" ht="21.75" customHeight="1">
      <c r="A219" s="34"/>
      <c r="B219" s="35"/>
      <c r="C219" s="164" t="s">
        <v>463</v>
      </c>
      <c r="D219" s="164" t="s">
        <v>115</v>
      </c>
      <c r="E219" s="165" t="s">
        <v>464</v>
      </c>
      <c r="F219" s="166" t="s">
        <v>465</v>
      </c>
      <c r="G219" s="167" t="s">
        <v>118</v>
      </c>
      <c r="H219" s="168">
        <v>104</v>
      </c>
      <c r="I219" s="169"/>
      <c r="J219" s="170">
        <f t="shared" si="40"/>
        <v>0</v>
      </c>
      <c r="K219" s="166" t="s">
        <v>119</v>
      </c>
      <c r="L219" s="171"/>
      <c r="M219" s="172" t="s">
        <v>1</v>
      </c>
      <c r="N219" s="173" t="s">
        <v>39</v>
      </c>
      <c r="O219" s="71"/>
      <c r="P219" s="174">
        <f t="shared" si="41"/>
        <v>0</v>
      </c>
      <c r="Q219" s="174">
        <v>0</v>
      </c>
      <c r="R219" s="174">
        <f t="shared" si="42"/>
        <v>0</v>
      </c>
      <c r="S219" s="174">
        <v>0</v>
      </c>
      <c r="T219" s="175">
        <f t="shared" si="4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6" t="s">
        <v>84</v>
      </c>
      <c r="AT219" s="176" t="s">
        <v>115</v>
      </c>
      <c r="AU219" s="176" t="s">
        <v>74</v>
      </c>
      <c r="AY219" s="17" t="s">
        <v>120</v>
      </c>
      <c r="BE219" s="177">
        <f t="shared" si="44"/>
        <v>0</v>
      </c>
      <c r="BF219" s="177">
        <f t="shared" si="45"/>
        <v>0</v>
      </c>
      <c r="BG219" s="177">
        <f t="shared" si="46"/>
        <v>0</v>
      </c>
      <c r="BH219" s="177">
        <f t="shared" si="47"/>
        <v>0</v>
      </c>
      <c r="BI219" s="177">
        <f t="shared" si="48"/>
        <v>0</v>
      </c>
      <c r="BJ219" s="17" t="s">
        <v>82</v>
      </c>
      <c r="BK219" s="177">
        <f t="shared" si="49"/>
        <v>0</v>
      </c>
      <c r="BL219" s="17" t="s">
        <v>82</v>
      </c>
      <c r="BM219" s="176" t="s">
        <v>466</v>
      </c>
    </row>
    <row r="220" spans="1:65" s="11" customFormat="1" ht="11.25">
      <c r="B220" s="178"/>
      <c r="C220" s="179"/>
      <c r="D220" s="180" t="s">
        <v>122</v>
      </c>
      <c r="E220" s="181" t="s">
        <v>1</v>
      </c>
      <c r="F220" s="182" t="s">
        <v>467</v>
      </c>
      <c r="G220" s="179"/>
      <c r="H220" s="183">
        <v>104</v>
      </c>
      <c r="I220" s="184"/>
      <c r="J220" s="179"/>
      <c r="K220" s="179"/>
      <c r="L220" s="185"/>
      <c r="M220" s="186"/>
      <c r="N220" s="187"/>
      <c r="O220" s="187"/>
      <c r="P220" s="187"/>
      <c r="Q220" s="187"/>
      <c r="R220" s="187"/>
      <c r="S220" s="187"/>
      <c r="T220" s="188"/>
      <c r="AT220" s="189" t="s">
        <v>122</v>
      </c>
      <c r="AU220" s="189" t="s">
        <v>74</v>
      </c>
      <c r="AV220" s="11" t="s">
        <v>84</v>
      </c>
      <c r="AW220" s="11" t="s">
        <v>30</v>
      </c>
      <c r="AX220" s="11" t="s">
        <v>82</v>
      </c>
      <c r="AY220" s="189" t="s">
        <v>120</v>
      </c>
    </row>
    <row r="221" spans="1:65" s="2" customFormat="1" ht="16.5" customHeight="1">
      <c r="A221" s="34"/>
      <c r="B221" s="35"/>
      <c r="C221" s="164" t="s">
        <v>468</v>
      </c>
      <c r="D221" s="164" t="s">
        <v>115</v>
      </c>
      <c r="E221" s="165" t="s">
        <v>469</v>
      </c>
      <c r="F221" s="166" t="s">
        <v>470</v>
      </c>
      <c r="G221" s="167" t="s">
        <v>118</v>
      </c>
      <c r="H221" s="168">
        <v>1</v>
      </c>
      <c r="I221" s="169"/>
      <c r="J221" s="170">
        <f t="shared" ref="J221:J231" si="50">ROUND(I221*H221,2)</f>
        <v>0</v>
      </c>
      <c r="K221" s="166" t="s">
        <v>119</v>
      </c>
      <c r="L221" s="171"/>
      <c r="M221" s="172" t="s">
        <v>1</v>
      </c>
      <c r="N221" s="173" t="s">
        <v>39</v>
      </c>
      <c r="O221" s="71"/>
      <c r="P221" s="174">
        <f t="shared" ref="P221:P231" si="51">O221*H221</f>
        <v>0</v>
      </c>
      <c r="Q221" s="174">
        <v>0</v>
      </c>
      <c r="R221" s="174">
        <f t="shared" ref="R221:R231" si="52">Q221*H221</f>
        <v>0</v>
      </c>
      <c r="S221" s="174">
        <v>0</v>
      </c>
      <c r="T221" s="175">
        <f t="shared" ref="T221:T231" si="53"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6" t="s">
        <v>84</v>
      </c>
      <c r="AT221" s="176" t="s">
        <v>115</v>
      </c>
      <c r="AU221" s="176" t="s">
        <v>74</v>
      </c>
      <c r="AY221" s="17" t="s">
        <v>120</v>
      </c>
      <c r="BE221" s="177">
        <f t="shared" ref="BE221:BE231" si="54">IF(N221="základní",J221,0)</f>
        <v>0</v>
      </c>
      <c r="BF221" s="177">
        <f t="shared" ref="BF221:BF231" si="55">IF(N221="snížená",J221,0)</f>
        <v>0</v>
      </c>
      <c r="BG221" s="177">
        <f t="shared" ref="BG221:BG231" si="56">IF(N221="zákl. přenesená",J221,0)</f>
        <v>0</v>
      </c>
      <c r="BH221" s="177">
        <f t="shared" ref="BH221:BH231" si="57">IF(N221="sníž. přenesená",J221,0)</f>
        <v>0</v>
      </c>
      <c r="BI221" s="177">
        <f t="shared" ref="BI221:BI231" si="58">IF(N221="nulová",J221,0)</f>
        <v>0</v>
      </c>
      <c r="BJ221" s="17" t="s">
        <v>82</v>
      </c>
      <c r="BK221" s="177">
        <f t="shared" ref="BK221:BK231" si="59">ROUND(I221*H221,2)</f>
        <v>0</v>
      </c>
      <c r="BL221" s="17" t="s">
        <v>82</v>
      </c>
      <c r="BM221" s="176" t="s">
        <v>471</v>
      </c>
    </row>
    <row r="222" spans="1:65" s="2" customFormat="1" ht="24.2" customHeight="1">
      <c r="A222" s="34"/>
      <c r="B222" s="35"/>
      <c r="C222" s="164" t="s">
        <v>472</v>
      </c>
      <c r="D222" s="164" t="s">
        <v>115</v>
      </c>
      <c r="E222" s="165" t="s">
        <v>473</v>
      </c>
      <c r="F222" s="166" t="s">
        <v>474</v>
      </c>
      <c r="G222" s="167" t="s">
        <v>118</v>
      </c>
      <c r="H222" s="168">
        <v>1</v>
      </c>
      <c r="I222" s="169"/>
      <c r="J222" s="170">
        <f t="shared" si="50"/>
        <v>0</v>
      </c>
      <c r="K222" s="166" t="s">
        <v>119</v>
      </c>
      <c r="L222" s="171"/>
      <c r="M222" s="172" t="s">
        <v>1</v>
      </c>
      <c r="N222" s="173" t="s">
        <v>39</v>
      </c>
      <c r="O222" s="71"/>
      <c r="P222" s="174">
        <f t="shared" si="51"/>
        <v>0</v>
      </c>
      <c r="Q222" s="174">
        <v>0</v>
      </c>
      <c r="R222" s="174">
        <f t="shared" si="52"/>
        <v>0</v>
      </c>
      <c r="S222" s="174">
        <v>0</v>
      </c>
      <c r="T222" s="175">
        <f t="shared" si="5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6" t="s">
        <v>149</v>
      </c>
      <c r="AT222" s="176" t="s">
        <v>115</v>
      </c>
      <c r="AU222" s="176" t="s">
        <v>74</v>
      </c>
      <c r="AY222" s="17" t="s">
        <v>120</v>
      </c>
      <c r="BE222" s="177">
        <f t="shared" si="54"/>
        <v>0</v>
      </c>
      <c r="BF222" s="177">
        <f t="shared" si="55"/>
        <v>0</v>
      </c>
      <c r="BG222" s="177">
        <f t="shared" si="56"/>
        <v>0</v>
      </c>
      <c r="BH222" s="177">
        <f t="shared" si="57"/>
        <v>0</v>
      </c>
      <c r="BI222" s="177">
        <f t="shared" si="58"/>
        <v>0</v>
      </c>
      <c r="BJ222" s="17" t="s">
        <v>82</v>
      </c>
      <c r="BK222" s="177">
        <f t="shared" si="59"/>
        <v>0</v>
      </c>
      <c r="BL222" s="17" t="s">
        <v>131</v>
      </c>
      <c r="BM222" s="176" t="s">
        <v>475</v>
      </c>
    </row>
    <row r="223" spans="1:65" s="2" customFormat="1" ht="16.5" customHeight="1">
      <c r="A223" s="34"/>
      <c r="B223" s="35"/>
      <c r="C223" s="164" t="s">
        <v>476</v>
      </c>
      <c r="D223" s="164" t="s">
        <v>115</v>
      </c>
      <c r="E223" s="165" t="s">
        <v>477</v>
      </c>
      <c r="F223" s="166" t="s">
        <v>478</v>
      </c>
      <c r="G223" s="167" t="s">
        <v>118</v>
      </c>
      <c r="H223" s="168">
        <v>1</v>
      </c>
      <c r="I223" s="169"/>
      <c r="J223" s="170">
        <f t="shared" si="50"/>
        <v>0</v>
      </c>
      <c r="K223" s="166" t="s">
        <v>119</v>
      </c>
      <c r="L223" s="171"/>
      <c r="M223" s="172" t="s">
        <v>1</v>
      </c>
      <c r="N223" s="173" t="s">
        <v>39</v>
      </c>
      <c r="O223" s="71"/>
      <c r="P223" s="174">
        <f t="shared" si="51"/>
        <v>0</v>
      </c>
      <c r="Q223" s="174">
        <v>0</v>
      </c>
      <c r="R223" s="174">
        <f t="shared" si="52"/>
        <v>0</v>
      </c>
      <c r="S223" s="174">
        <v>0</v>
      </c>
      <c r="T223" s="175">
        <f t="shared" si="5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6" t="s">
        <v>149</v>
      </c>
      <c r="AT223" s="176" t="s">
        <v>115</v>
      </c>
      <c r="AU223" s="176" t="s">
        <v>74</v>
      </c>
      <c r="AY223" s="17" t="s">
        <v>120</v>
      </c>
      <c r="BE223" s="177">
        <f t="shared" si="54"/>
        <v>0</v>
      </c>
      <c r="BF223" s="177">
        <f t="shared" si="55"/>
        <v>0</v>
      </c>
      <c r="BG223" s="177">
        <f t="shared" si="56"/>
        <v>0</v>
      </c>
      <c r="BH223" s="177">
        <f t="shared" si="57"/>
        <v>0</v>
      </c>
      <c r="BI223" s="177">
        <f t="shared" si="58"/>
        <v>0</v>
      </c>
      <c r="BJ223" s="17" t="s">
        <v>82</v>
      </c>
      <c r="BK223" s="177">
        <f t="shared" si="59"/>
        <v>0</v>
      </c>
      <c r="BL223" s="17" t="s">
        <v>131</v>
      </c>
      <c r="BM223" s="176" t="s">
        <v>479</v>
      </c>
    </row>
    <row r="224" spans="1:65" s="2" customFormat="1" ht="16.5" customHeight="1">
      <c r="A224" s="34"/>
      <c r="B224" s="35"/>
      <c r="C224" s="164" t="s">
        <v>480</v>
      </c>
      <c r="D224" s="164" t="s">
        <v>115</v>
      </c>
      <c r="E224" s="165" t="s">
        <v>481</v>
      </c>
      <c r="F224" s="166" t="s">
        <v>482</v>
      </c>
      <c r="G224" s="167" t="s">
        <v>118</v>
      </c>
      <c r="H224" s="168">
        <v>1</v>
      </c>
      <c r="I224" s="169"/>
      <c r="J224" s="170">
        <f t="shared" si="50"/>
        <v>0</v>
      </c>
      <c r="K224" s="166" t="s">
        <v>119</v>
      </c>
      <c r="L224" s="171"/>
      <c r="M224" s="172" t="s">
        <v>1</v>
      </c>
      <c r="N224" s="173" t="s">
        <v>39</v>
      </c>
      <c r="O224" s="71"/>
      <c r="P224" s="174">
        <f t="shared" si="51"/>
        <v>0</v>
      </c>
      <c r="Q224" s="174">
        <v>0</v>
      </c>
      <c r="R224" s="174">
        <f t="shared" si="52"/>
        <v>0</v>
      </c>
      <c r="S224" s="174">
        <v>0</v>
      </c>
      <c r="T224" s="175">
        <f t="shared" si="5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6" t="s">
        <v>149</v>
      </c>
      <c r="AT224" s="176" t="s">
        <v>115</v>
      </c>
      <c r="AU224" s="176" t="s">
        <v>74</v>
      </c>
      <c r="AY224" s="17" t="s">
        <v>120</v>
      </c>
      <c r="BE224" s="177">
        <f t="shared" si="54"/>
        <v>0</v>
      </c>
      <c r="BF224" s="177">
        <f t="shared" si="55"/>
        <v>0</v>
      </c>
      <c r="BG224" s="177">
        <f t="shared" si="56"/>
        <v>0</v>
      </c>
      <c r="BH224" s="177">
        <f t="shared" si="57"/>
        <v>0</v>
      </c>
      <c r="BI224" s="177">
        <f t="shared" si="58"/>
        <v>0</v>
      </c>
      <c r="BJ224" s="17" t="s">
        <v>82</v>
      </c>
      <c r="BK224" s="177">
        <f t="shared" si="59"/>
        <v>0</v>
      </c>
      <c r="BL224" s="17" t="s">
        <v>131</v>
      </c>
      <c r="BM224" s="176" t="s">
        <v>483</v>
      </c>
    </row>
    <row r="225" spans="1:65" s="2" customFormat="1" ht="16.5" customHeight="1">
      <c r="A225" s="34"/>
      <c r="B225" s="35"/>
      <c r="C225" s="164" t="s">
        <v>484</v>
      </c>
      <c r="D225" s="164" t="s">
        <v>115</v>
      </c>
      <c r="E225" s="165" t="s">
        <v>485</v>
      </c>
      <c r="F225" s="166" t="s">
        <v>486</v>
      </c>
      <c r="G225" s="167" t="s">
        <v>118</v>
      </c>
      <c r="H225" s="168">
        <v>1</v>
      </c>
      <c r="I225" s="169"/>
      <c r="J225" s="170">
        <f t="shared" si="50"/>
        <v>0</v>
      </c>
      <c r="K225" s="166" t="s">
        <v>119</v>
      </c>
      <c r="L225" s="171"/>
      <c r="M225" s="172" t="s">
        <v>1</v>
      </c>
      <c r="N225" s="173" t="s">
        <v>39</v>
      </c>
      <c r="O225" s="71"/>
      <c r="P225" s="174">
        <f t="shared" si="51"/>
        <v>0</v>
      </c>
      <c r="Q225" s="174">
        <v>0</v>
      </c>
      <c r="R225" s="174">
        <f t="shared" si="52"/>
        <v>0</v>
      </c>
      <c r="S225" s="174">
        <v>0</v>
      </c>
      <c r="T225" s="175">
        <f t="shared" si="5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6" t="s">
        <v>84</v>
      </c>
      <c r="AT225" s="176" t="s">
        <v>115</v>
      </c>
      <c r="AU225" s="176" t="s">
        <v>74</v>
      </c>
      <c r="AY225" s="17" t="s">
        <v>120</v>
      </c>
      <c r="BE225" s="177">
        <f t="shared" si="54"/>
        <v>0</v>
      </c>
      <c r="BF225" s="177">
        <f t="shared" si="55"/>
        <v>0</v>
      </c>
      <c r="BG225" s="177">
        <f t="shared" si="56"/>
        <v>0</v>
      </c>
      <c r="BH225" s="177">
        <f t="shared" si="57"/>
        <v>0</v>
      </c>
      <c r="BI225" s="177">
        <f t="shared" si="58"/>
        <v>0</v>
      </c>
      <c r="BJ225" s="17" t="s">
        <v>82</v>
      </c>
      <c r="BK225" s="177">
        <f t="shared" si="59"/>
        <v>0</v>
      </c>
      <c r="BL225" s="17" t="s">
        <v>82</v>
      </c>
      <c r="BM225" s="176" t="s">
        <v>487</v>
      </c>
    </row>
    <row r="226" spans="1:65" s="2" customFormat="1" ht="16.5" customHeight="1">
      <c r="A226" s="34"/>
      <c r="B226" s="35"/>
      <c r="C226" s="164" t="s">
        <v>488</v>
      </c>
      <c r="D226" s="164" t="s">
        <v>115</v>
      </c>
      <c r="E226" s="165" t="s">
        <v>489</v>
      </c>
      <c r="F226" s="166" t="s">
        <v>490</v>
      </c>
      <c r="G226" s="167" t="s">
        <v>118</v>
      </c>
      <c r="H226" s="168">
        <v>1</v>
      </c>
      <c r="I226" s="169"/>
      <c r="J226" s="170">
        <f t="shared" si="50"/>
        <v>0</v>
      </c>
      <c r="K226" s="166" t="s">
        <v>119</v>
      </c>
      <c r="L226" s="171"/>
      <c r="M226" s="172" t="s">
        <v>1</v>
      </c>
      <c r="N226" s="173" t="s">
        <v>39</v>
      </c>
      <c r="O226" s="71"/>
      <c r="P226" s="174">
        <f t="shared" si="51"/>
        <v>0</v>
      </c>
      <c r="Q226" s="174">
        <v>0</v>
      </c>
      <c r="R226" s="174">
        <f t="shared" si="52"/>
        <v>0</v>
      </c>
      <c r="S226" s="174">
        <v>0</v>
      </c>
      <c r="T226" s="175">
        <f t="shared" si="5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6" t="s">
        <v>84</v>
      </c>
      <c r="AT226" s="176" t="s">
        <v>115</v>
      </c>
      <c r="AU226" s="176" t="s">
        <v>74</v>
      </c>
      <c r="AY226" s="17" t="s">
        <v>120</v>
      </c>
      <c r="BE226" s="177">
        <f t="shared" si="54"/>
        <v>0</v>
      </c>
      <c r="BF226" s="177">
        <f t="shared" si="55"/>
        <v>0</v>
      </c>
      <c r="BG226" s="177">
        <f t="shared" si="56"/>
        <v>0</v>
      </c>
      <c r="BH226" s="177">
        <f t="shared" si="57"/>
        <v>0</v>
      </c>
      <c r="BI226" s="177">
        <f t="shared" si="58"/>
        <v>0</v>
      </c>
      <c r="BJ226" s="17" t="s">
        <v>82</v>
      </c>
      <c r="BK226" s="177">
        <f t="shared" si="59"/>
        <v>0</v>
      </c>
      <c r="BL226" s="17" t="s">
        <v>82</v>
      </c>
      <c r="BM226" s="176" t="s">
        <v>491</v>
      </c>
    </row>
    <row r="227" spans="1:65" s="2" customFormat="1" ht="16.5" customHeight="1">
      <c r="A227" s="34"/>
      <c r="B227" s="35"/>
      <c r="C227" s="164" t="s">
        <v>492</v>
      </c>
      <c r="D227" s="164" t="s">
        <v>115</v>
      </c>
      <c r="E227" s="165" t="s">
        <v>493</v>
      </c>
      <c r="F227" s="166" t="s">
        <v>494</v>
      </c>
      <c r="G227" s="167" t="s">
        <v>118</v>
      </c>
      <c r="H227" s="168">
        <v>1</v>
      </c>
      <c r="I227" s="169"/>
      <c r="J227" s="170">
        <f t="shared" si="50"/>
        <v>0</v>
      </c>
      <c r="K227" s="166" t="s">
        <v>119</v>
      </c>
      <c r="L227" s="171"/>
      <c r="M227" s="172" t="s">
        <v>1</v>
      </c>
      <c r="N227" s="173" t="s">
        <v>39</v>
      </c>
      <c r="O227" s="71"/>
      <c r="P227" s="174">
        <f t="shared" si="51"/>
        <v>0</v>
      </c>
      <c r="Q227" s="174">
        <v>0</v>
      </c>
      <c r="R227" s="174">
        <f t="shared" si="52"/>
        <v>0</v>
      </c>
      <c r="S227" s="174">
        <v>0</v>
      </c>
      <c r="T227" s="175">
        <f t="shared" si="5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6" t="s">
        <v>84</v>
      </c>
      <c r="AT227" s="176" t="s">
        <v>115</v>
      </c>
      <c r="AU227" s="176" t="s">
        <v>74</v>
      </c>
      <c r="AY227" s="17" t="s">
        <v>120</v>
      </c>
      <c r="BE227" s="177">
        <f t="shared" si="54"/>
        <v>0</v>
      </c>
      <c r="BF227" s="177">
        <f t="shared" si="55"/>
        <v>0</v>
      </c>
      <c r="BG227" s="177">
        <f t="shared" si="56"/>
        <v>0</v>
      </c>
      <c r="BH227" s="177">
        <f t="shared" si="57"/>
        <v>0</v>
      </c>
      <c r="BI227" s="177">
        <f t="shared" si="58"/>
        <v>0</v>
      </c>
      <c r="BJ227" s="17" t="s">
        <v>82</v>
      </c>
      <c r="BK227" s="177">
        <f t="shared" si="59"/>
        <v>0</v>
      </c>
      <c r="BL227" s="17" t="s">
        <v>82</v>
      </c>
      <c r="BM227" s="176" t="s">
        <v>495</v>
      </c>
    </row>
    <row r="228" spans="1:65" s="2" customFormat="1" ht="16.5" customHeight="1">
      <c r="A228" s="34"/>
      <c r="B228" s="35"/>
      <c r="C228" s="164" t="s">
        <v>496</v>
      </c>
      <c r="D228" s="164" t="s">
        <v>115</v>
      </c>
      <c r="E228" s="165" t="s">
        <v>497</v>
      </c>
      <c r="F228" s="166" t="s">
        <v>498</v>
      </c>
      <c r="G228" s="167" t="s">
        <v>118</v>
      </c>
      <c r="H228" s="168">
        <v>1</v>
      </c>
      <c r="I228" s="169"/>
      <c r="J228" s="170">
        <f t="shared" si="50"/>
        <v>0</v>
      </c>
      <c r="K228" s="166" t="s">
        <v>119</v>
      </c>
      <c r="L228" s="171"/>
      <c r="M228" s="172" t="s">
        <v>1</v>
      </c>
      <c r="N228" s="173" t="s">
        <v>39</v>
      </c>
      <c r="O228" s="71"/>
      <c r="P228" s="174">
        <f t="shared" si="51"/>
        <v>0</v>
      </c>
      <c r="Q228" s="174">
        <v>0</v>
      </c>
      <c r="R228" s="174">
        <f t="shared" si="52"/>
        <v>0</v>
      </c>
      <c r="S228" s="174">
        <v>0</v>
      </c>
      <c r="T228" s="175">
        <f t="shared" si="5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6" t="s">
        <v>84</v>
      </c>
      <c r="AT228" s="176" t="s">
        <v>115</v>
      </c>
      <c r="AU228" s="176" t="s">
        <v>74</v>
      </c>
      <c r="AY228" s="17" t="s">
        <v>120</v>
      </c>
      <c r="BE228" s="177">
        <f t="shared" si="54"/>
        <v>0</v>
      </c>
      <c r="BF228" s="177">
        <f t="shared" si="55"/>
        <v>0</v>
      </c>
      <c r="BG228" s="177">
        <f t="shared" si="56"/>
        <v>0</v>
      </c>
      <c r="BH228" s="177">
        <f t="shared" si="57"/>
        <v>0</v>
      </c>
      <c r="BI228" s="177">
        <f t="shared" si="58"/>
        <v>0</v>
      </c>
      <c r="BJ228" s="17" t="s">
        <v>82</v>
      </c>
      <c r="BK228" s="177">
        <f t="shared" si="59"/>
        <v>0</v>
      </c>
      <c r="BL228" s="17" t="s">
        <v>82</v>
      </c>
      <c r="BM228" s="176" t="s">
        <v>499</v>
      </c>
    </row>
    <row r="229" spans="1:65" s="2" customFormat="1" ht="21.75" customHeight="1">
      <c r="A229" s="34"/>
      <c r="B229" s="35"/>
      <c r="C229" s="164" t="s">
        <v>500</v>
      </c>
      <c r="D229" s="164" t="s">
        <v>115</v>
      </c>
      <c r="E229" s="165" t="s">
        <v>501</v>
      </c>
      <c r="F229" s="166" t="s">
        <v>502</v>
      </c>
      <c r="G229" s="167" t="s">
        <v>118</v>
      </c>
      <c r="H229" s="168">
        <v>1</v>
      </c>
      <c r="I229" s="169"/>
      <c r="J229" s="170">
        <f t="shared" si="50"/>
        <v>0</v>
      </c>
      <c r="K229" s="166" t="s">
        <v>119</v>
      </c>
      <c r="L229" s="171"/>
      <c r="M229" s="172" t="s">
        <v>1</v>
      </c>
      <c r="N229" s="173" t="s">
        <v>39</v>
      </c>
      <c r="O229" s="71"/>
      <c r="P229" s="174">
        <f t="shared" si="51"/>
        <v>0</v>
      </c>
      <c r="Q229" s="174">
        <v>0</v>
      </c>
      <c r="R229" s="174">
        <f t="shared" si="52"/>
        <v>0</v>
      </c>
      <c r="S229" s="174">
        <v>0</v>
      </c>
      <c r="T229" s="175">
        <f t="shared" si="5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6" t="s">
        <v>149</v>
      </c>
      <c r="AT229" s="176" t="s">
        <v>115</v>
      </c>
      <c r="AU229" s="176" t="s">
        <v>74</v>
      </c>
      <c r="AY229" s="17" t="s">
        <v>120</v>
      </c>
      <c r="BE229" s="177">
        <f t="shared" si="54"/>
        <v>0</v>
      </c>
      <c r="BF229" s="177">
        <f t="shared" si="55"/>
        <v>0</v>
      </c>
      <c r="BG229" s="177">
        <f t="shared" si="56"/>
        <v>0</v>
      </c>
      <c r="BH229" s="177">
        <f t="shared" si="57"/>
        <v>0</v>
      </c>
      <c r="BI229" s="177">
        <f t="shared" si="58"/>
        <v>0</v>
      </c>
      <c r="BJ229" s="17" t="s">
        <v>82</v>
      </c>
      <c r="BK229" s="177">
        <f t="shared" si="59"/>
        <v>0</v>
      </c>
      <c r="BL229" s="17" t="s">
        <v>131</v>
      </c>
      <c r="BM229" s="176" t="s">
        <v>503</v>
      </c>
    </row>
    <row r="230" spans="1:65" s="2" customFormat="1" ht="21.75" customHeight="1">
      <c r="A230" s="34"/>
      <c r="B230" s="35"/>
      <c r="C230" s="164" t="s">
        <v>504</v>
      </c>
      <c r="D230" s="164" t="s">
        <v>115</v>
      </c>
      <c r="E230" s="165" t="s">
        <v>505</v>
      </c>
      <c r="F230" s="166" t="s">
        <v>506</v>
      </c>
      <c r="G230" s="167" t="s">
        <v>118</v>
      </c>
      <c r="H230" s="168">
        <v>1</v>
      </c>
      <c r="I230" s="169"/>
      <c r="J230" s="170">
        <f t="shared" si="50"/>
        <v>0</v>
      </c>
      <c r="K230" s="166" t="s">
        <v>119</v>
      </c>
      <c r="L230" s="171"/>
      <c r="M230" s="172" t="s">
        <v>1</v>
      </c>
      <c r="N230" s="173" t="s">
        <v>39</v>
      </c>
      <c r="O230" s="71"/>
      <c r="P230" s="174">
        <f t="shared" si="51"/>
        <v>0</v>
      </c>
      <c r="Q230" s="174">
        <v>0</v>
      </c>
      <c r="R230" s="174">
        <f t="shared" si="52"/>
        <v>0</v>
      </c>
      <c r="S230" s="174">
        <v>0</v>
      </c>
      <c r="T230" s="175">
        <f t="shared" si="5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6" t="s">
        <v>149</v>
      </c>
      <c r="AT230" s="176" t="s">
        <v>115</v>
      </c>
      <c r="AU230" s="176" t="s">
        <v>74</v>
      </c>
      <c r="AY230" s="17" t="s">
        <v>120</v>
      </c>
      <c r="BE230" s="177">
        <f t="shared" si="54"/>
        <v>0</v>
      </c>
      <c r="BF230" s="177">
        <f t="shared" si="55"/>
        <v>0</v>
      </c>
      <c r="BG230" s="177">
        <f t="shared" si="56"/>
        <v>0</v>
      </c>
      <c r="BH230" s="177">
        <f t="shared" si="57"/>
        <v>0</v>
      </c>
      <c r="BI230" s="177">
        <f t="shared" si="58"/>
        <v>0</v>
      </c>
      <c r="BJ230" s="17" t="s">
        <v>82</v>
      </c>
      <c r="BK230" s="177">
        <f t="shared" si="59"/>
        <v>0</v>
      </c>
      <c r="BL230" s="17" t="s">
        <v>131</v>
      </c>
      <c r="BM230" s="176" t="s">
        <v>507</v>
      </c>
    </row>
    <row r="231" spans="1:65" s="2" customFormat="1" ht="24.2" customHeight="1">
      <c r="A231" s="34"/>
      <c r="B231" s="35"/>
      <c r="C231" s="164" t="s">
        <v>508</v>
      </c>
      <c r="D231" s="164" t="s">
        <v>115</v>
      </c>
      <c r="E231" s="165" t="s">
        <v>509</v>
      </c>
      <c r="F231" s="166" t="s">
        <v>510</v>
      </c>
      <c r="G231" s="167" t="s">
        <v>118</v>
      </c>
      <c r="H231" s="168">
        <v>8</v>
      </c>
      <c r="I231" s="169"/>
      <c r="J231" s="170">
        <f t="shared" si="50"/>
        <v>0</v>
      </c>
      <c r="K231" s="166" t="s">
        <v>119</v>
      </c>
      <c r="L231" s="171"/>
      <c r="M231" s="172" t="s">
        <v>1</v>
      </c>
      <c r="N231" s="173" t="s">
        <v>39</v>
      </c>
      <c r="O231" s="71"/>
      <c r="P231" s="174">
        <f t="shared" si="51"/>
        <v>0</v>
      </c>
      <c r="Q231" s="174">
        <v>0</v>
      </c>
      <c r="R231" s="174">
        <f t="shared" si="52"/>
        <v>0</v>
      </c>
      <c r="S231" s="174">
        <v>0</v>
      </c>
      <c r="T231" s="175">
        <f t="shared" si="5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6" t="s">
        <v>84</v>
      </c>
      <c r="AT231" s="176" t="s">
        <v>115</v>
      </c>
      <c r="AU231" s="176" t="s">
        <v>74</v>
      </c>
      <c r="AY231" s="17" t="s">
        <v>120</v>
      </c>
      <c r="BE231" s="177">
        <f t="shared" si="54"/>
        <v>0</v>
      </c>
      <c r="BF231" s="177">
        <f t="shared" si="55"/>
        <v>0</v>
      </c>
      <c r="BG231" s="177">
        <f t="shared" si="56"/>
        <v>0</v>
      </c>
      <c r="BH231" s="177">
        <f t="shared" si="57"/>
        <v>0</v>
      </c>
      <c r="BI231" s="177">
        <f t="shared" si="58"/>
        <v>0</v>
      </c>
      <c r="BJ231" s="17" t="s">
        <v>82</v>
      </c>
      <c r="BK231" s="177">
        <f t="shared" si="59"/>
        <v>0</v>
      </c>
      <c r="BL231" s="17" t="s">
        <v>82</v>
      </c>
      <c r="BM231" s="176" t="s">
        <v>511</v>
      </c>
    </row>
    <row r="232" spans="1:65" s="11" customFormat="1" ht="11.25">
      <c r="B232" s="178"/>
      <c r="C232" s="179"/>
      <c r="D232" s="180" t="s">
        <v>122</v>
      </c>
      <c r="E232" s="181" t="s">
        <v>1</v>
      </c>
      <c r="F232" s="182" t="s">
        <v>181</v>
      </c>
      <c r="G232" s="179"/>
      <c r="H232" s="183">
        <v>8</v>
      </c>
      <c r="I232" s="184"/>
      <c r="J232" s="179"/>
      <c r="K232" s="179"/>
      <c r="L232" s="185"/>
      <c r="M232" s="186"/>
      <c r="N232" s="187"/>
      <c r="O232" s="187"/>
      <c r="P232" s="187"/>
      <c r="Q232" s="187"/>
      <c r="R232" s="187"/>
      <c r="S232" s="187"/>
      <c r="T232" s="188"/>
      <c r="AT232" s="189" t="s">
        <v>122</v>
      </c>
      <c r="AU232" s="189" t="s">
        <v>74</v>
      </c>
      <c r="AV232" s="11" t="s">
        <v>84</v>
      </c>
      <c r="AW232" s="11" t="s">
        <v>30</v>
      </c>
      <c r="AX232" s="11" t="s">
        <v>82</v>
      </c>
      <c r="AY232" s="189" t="s">
        <v>120</v>
      </c>
    </row>
    <row r="233" spans="1:65" s="2" customFormat="1" ht="24.2" customHeight="1">
      <c r="A233" s="34"/>
      <c r="B233" s="35"/>
      <c r="C233" s="164" t="s">
        <v>512</v>
      </c>
      <c r="D233" s="164" t="s">
        <v>115</v>
      </c>
      <c r="E233" s="165" t="s">
        <v>513</v>
      </c>
      <c r="F233" s="166" t="s">
        <v>514</v>
      </c>
      <c r="G233" s="167" t="s">
        <v>118</v>
      </c>
      <c r="H233" s="168">
        <v>44</v>
      </c>
      <c r="I233" s="169"/>
      <c r="J233" s="170">
        <f>ROUND(I233*H233,2)</f>
        <v>0</v>
      </c>
      <c r="K233" s="166" t="s">
        <v>119</v>
      </c>
      <c r="L233" s="171"/>
      <c r="M233" s="172" t="s">
        <v>1</v>
      </c>
      <c r="N233" s="173" t="s">
        <v>39</v>
      </c>
      <c r="O233" s="71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6" t="s">
        <v>84</v>
      </c>
      <c r="AT233" s="176" t="s">
        <v>115</v>
      </c>
      <c r="AU233" s="176" t="s">
        <v>74</v>
      </c>
      <c r="AY233" s="17" t="s">
        <v>120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7" t="s">
        <v>82</v>
      </c>
      <c r="BK233" s="177">
        <f>ROUND(I233*H233,2)</f>
        <v>0</v>
      </c>
      <c r="BL233" s="17" t="s">
        <v>82</v>
      </c>
      <c r="BM233" s="176" t="s">
        <v>515</v>
      </c>
    </row>
    <row r="234" spans="1:65" s="11" customFormat="1" ht="11.25">
      <c r="B234" s="178"/>
      <c r="C234" s="179"/>
      <c r="D234" s="180" t="s">
        <v>122</v>
      </c>
      <c r="E234" s="181" t="s">
        <v>1</v>
      </c>
      <c r="F234" s="182" t="s">
        <v>516</v>
      </c>
      <c r="G234" s="179"/>
      <c r="H234" s="183">
        <v>44</v>
      </c>
      <c r="I234" s="184"/>
      <c r="J234" s="179"/>
      <c r="K234" s="179"/>
      <c r="L234" s="185"/>
      <c r="M234" s="186"/>
      <c r="N234" s="187"/>
      <c r="O234" s="187"/>
      <c r="P234" s="187"/>
      <c r="Q234" s="187"/>
      <c r="R234" s="187"/>
      <c r="S234" s="187"/>
      <c r="T234" s="188"/>
      <c r="AT234" s="189" t="s">
        <v>122</v>
      </c>
      <c r="AU234" s="189" t="s">
        <v>74</v>
      </c>
      <c r="AV234" s="11" t="s">
        <v>84</v>
      </c>
      <c r="AW234" s="11" t="s">
        <v>30</v>
      </c>
      <c r="AX234" s="11" t="s">
        <v>82</v>
      </c>
      <c r="AY234" s="189" t="s">
        <v>120</v>
      </c>
    </row>
    <row r="235" spans="1:65" s="2" customFormat="1" ht="24.2" customHeight="1">
      <c r="A235" s="34"/>
      <c r="B235" s="35"/>
      <c r="C235" s="164" t="s">
        <v>517</v>
      </c>
      <c r="D235" s="164" t="s">
        <v>115</v>
      </c>
      <c r="E235" s="165" t="s">
        <v>518</v>
      </c>
      <c r="F235" s="166" t="s">
        <v>519</v>
      </c>
      <c r="G235" s="167" t="s">
        <v>118</v>
      </c>
      <c r="H235" s="168">
        <v>1</v>
      </c>
      <c r="I235" s="169"/>
      <c r="J235" s="170">
        <f t="shared" ref="J235:J242" si="60">ROUND(I235*H235,2)</f>
        <v>0</v>
      </c>
      <c r="K235" s="166" t="s">
        <v>119</v>
      </c>
      <c r="L235" s="171"/>
      <c r="M235" s="172" t="s">
        <v>1</v>
      </c>
      <c r="N235" s="173" t="s">
        <v>39</v>
      </c>
      <c r="O235" s="71"/>
      <c r="P235" s="174">
        <f t="shared" ref="P235:P242" si="61">O235*H235</f>
        <v>0</v>
      </c>
      <c r="Q235" s="174">
        <v>0</v>
      </c>
      <c r="R235" s="174">
        <f t="shared" ref="R235:R242" si="62">Q235*H235</f>
        <v>0</v>
      </c>
      <c r="S235" s="174">
        <v>0</v>
      </c>
      <c r="T235" s="175">
        <f t="shared" ref="T235:T242" si="63"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6" t="s">
        <v>84</v>
      </c>
      <c r="AT235" s="176" t="s">
        <v>115</v>
      </c>
      <c r="AU235" s="176" t="s">
        <v>74</v>
      </c>
      <c r="AY235" s="17" t="s">
        <v>120</v>
      </c>
      <c r="BE235" s="177">
        <f t="shared" ref="BE235:BE242" si="64">IF(N235="základní",J235,0)</f>
        <v>0</v>
      </c>
      <c r="BF235" s="177">
        <f t="shared" ref="BF235:BF242" si="65">IF(N235="snížená",J235,0)</f>
        <v>0</v>
      </c>
      <c r="BG235" s="177">
        <f t="shared" ref="BG235:BG242" si="66">IF(N235="zákl. přenesená",J235,0)</f>
        <v>0</v>
      </c>
      <c r="BH235" s="177">
        <f t="shared" ref="BH235:BH242" si="67">IF(N235="sníž. přenesená",J235,0)</f>
        <v>0</v>
      </c>
      <c r="BI235" s="177">
        <f t="shared" ref="BI235:BI242" si="68">IF(N235="nulová",J235,0)</f>
        <v>0</v>
      </c>
      <c r="BJ235" s="17" t="s">
        <v>82</v>
      </c>
      <c r="BK235" s="177">
        <f t="shared" ref="BK235:BK242" si="69">ROUND(I235*H235,2)</f>
        <v>0</v>
      </c>
      <c r="BL235" s="17" t="s">
        <v>82</v>
      </c>
      <c r="BM235" s="176" t="s">
        <v>520</v>
      </c>
    </row>
    <row r="236" spans="1:65" s="2" customFormat="1" ht="24.2" customHeight="1">
      <c r="A236" s="34"/>
      <c r="B236" s="35"/>
      <c r="C236" s="164" t="s">
        <v>521</v>
      </c>
      <c r="D236" s="164" t="s">
        <v>115</v>
      </c>
      <c r="E236" s="165" t="s">
        <v>522</v>
      </c>
      <c r="F236" s="166" t="s">
        <v>523</v>
      </c>
      <c r="G236" s="167" t="s">
        <v>118</v>
      </c>
      <c r="H236" s="168">
        <v>1</v>
      </c>
      <c r="I236" s="169"/>
      <c r="J236" s="170">
        <f t="shared" si="60"/>
        <v>0</v>
      </c>
      <c r="K236" s="166" t="s">
        <v>119</v>
      </c>
      <c r="L236" s="171"/>
      <c r="M236" s="172" t="s">
        <v>1</v>
      </c>
      <c r="N236" s="173" t="s">
        <v>39</v>
      </c>
      <c r="O236" s="71"/>
      <c r="P236" s="174">
        <f t="shared" si="61"/>
        <v>0</v>
      </c>
      <c r="Q236" s="174">
        <v>0</v>
      </c>
      <c r="R236" s="174">
        <f t="shared" si="62"/>
        <v>0</v>
      </c>
      <c r="S236" s="174">
        <v>0</v>
      </c>
      <c r="T236" s="175">
        <f t="shared" si="6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6" t="s">
        <v>84</v>
      </c>
      <c r="AT236" s="176" t="s">
        <v>115</v>
      </c>
      <c r="AU236" s="176" t="s">
        <v>74</v>
      </c>
      <c r="AY236" s="17" t="s">
        <v>120</v>
      </c>
      <c r="BE236" s="177">
        <f t="shared" si="64"/>
        <v>0</v>
      </c>
      <c r="BF236" s="177">
        <f t="shared" si="65"/>
        <v>0</v>
      </c>
      <c r="BG236" s="177">
        <f t="shared" si="66"/>
        <v>0</v>
      </c>
      <c r="BH236" s="177">
        <f t="shared" si="67"/>
        <v>0</v>
      </c>
      <c r="BI236" s="177">
        <f t="shared" si="68"/>
        <v>0</v>
      </c>
      <c r="BJ236" s="17" t="s">
        <v>82</v>
      </c>
      <c r="BK236" s="177">
        <f t="shared" si="69"/>
        <v>0</v>
      </c>
      <c r="BL236" s="17" t="s">
        <v>82</v>
      </c>
      <c r="BM236" s="176" t="s">
        <v>524</v>
      </c>
    </row>
    <row r="237" spans="1:65" s="2" customFormat="1" ht="24.2" customHeight="1">
      <c r="A237" s="34"/>
      <c r="B237" s="35"/>
      <c r="C237" s="164" t="s">
        <v>525</v>
      </c>
      <c r="D237" s="164" t="s">
        <v>115</v>
      </c>
      <c r="E237" s="165" t="s">
        <v>526</v>
      </c>
      <c r="F237" s="166" t="s">
        <v>527</v>
      </c>
      <c r="G237" s="167" t="s">
        <v>118</v>
      </c>
      <c r="H237" s="168">
        <v>1</v>
      </c>
      <c r="I237" s="169"/>
      <c r="J237" s="170">
        <f t="shared" si="60"/>
        <v>0</v>
      </c>
      <c r="K237" s="166" t="s">
        <v>119</v>
      </c>
      <c r="L237" s="171"/>
      <c r="M237" s="172" t="s">
        <v>1</v>
      </c>
      <c r="N237" s="173" t="s">
        <v>39</v>
      </c>
      <c r="O237" s="71"/>
      <c r="P237" s="174">
        <f t="shared" si="61"/>
        <v>0</v>
      </c>
      <c r="Q237" s="174">
        <v>0</v>
      </c>
      <c r="R237" s="174">
        <f t="shared" si="62"/>
        <v>0</v>
      </c>
      <c r="S237" s="174">
        <v>0</v>
      </c>
      <c r="T237" s="175">
        <f t="shared" si="6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6" t="s">
        <v>84</v>
      </c>
      <c r="AT237" s="176" t="s">
        <v>115</v>
      </c>
      <c r="AU237" s="176" t="s">
        <v>74</v>
      </c>
      <c r="AY237" s="17" t="s">
        <v>120</v>
      </c>
      <c r="BE237" s="177">
        <f t="shared" si="64"/>
        <v>0</v>
      </c>
      <c r="BF237" s="177">
        <f t="shared" si="65"/>
        <v>0</v>
      </c>
      <c r="BG237" s="177">
        <f t="shared" si="66"/>
        <v>0</v>
      </c>
      <c r="BH237" s="177">
        <f t="shared" si="67"/>
        <v>0</v>
      </c>
      <c r="BI237" s="177">
        <f t="shared" si="68"/>
        <v>0</v>
      </c>
      <c r="BJ237" s="17" t="s">
        <v>82</v>
      </c>
      <c r="BK237" s="177">
        <f t="shared" si="69"/>
        <v>0</v>
      </c>
      <c r="BL237" s="17" t="s">
        <v>82</v>
      </c>
      <c r="BM237" s="176" t="s">
        <v>528</v>
      </c>
    </row>
    <row r="238" spans="1:65" s="2" customFormat="1" ht="37.9" customHeight="1">
      <c r="A238" s="34"/>
      <c r="B238" s="35"/>
      <c r="C238" s="164" t="s">
        <v>529</v>
      </c>
      <c r="D238" s="164" t="s">
        <v>115</v>
      </c>
      <c r="E238" s="165" t="s">
        <v>530</v>
      </c>
      <c r="F238" s="166" t="s">
        <v>531</v>
      </c>
      <c r="G238" s="167" t="s">
        <v>118</v>
      </c>
      <c r="H238" s="168">
        <v>1</v>
      </c>
      <c r="I238" s="169"/>
      <c r="J238" s="170">
        <f t="shared" si="60"/>
        <v>0</v>
      </c>
      <c r="K238" s="166" t="s">
        <v>119</v>
      </c>
      <c r="L238" s="171"/>
      <c r="M238" s="172" t="s">
        <v>1</v>
      </c>
      <c r="N238" s="173" t="s">
        <v>39</v>
      </c>
      <c r="O238" s="71"/>
      <c r="P238" s="174">
        <f t="shared" si="61"/>
        <v>0</v>
      </c>
      <c r="Q238" s="174">
        <v>0</v>
      </c>
      <c r="R238" s="174">
        <f t="shared" si="62"/>
        <v>0</v>
      </c>
      <c r="S238" s="174">
        <v>0</v>
      </c>
      <c r="T238" s="175">
        <f t="shared" si="6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6" t="s">
        <v>84</v>
      </c>
      <c r="AT238" s="176" t="s">
        <v>115</v>
      </c>
      <c r="AU238" s="176" t="s">
        <v>74</v>
      </c>
      <c r="AY238" s="17" t="s">
        <v>120</v>
      </c>
      <c r="BE238" s="177">
        <f t="shared" si="64"/>
        <v>0</v>
      </c>
      <c r="BF238" s="177">
        <f t="shared" si="65"/>
        <v>0</v>
      </c>
      <c r="BG238" s="177">
        <f t="shared" si="66"/>
        <v>0</v>
      </c>
      <c r="BH238" s="177">
        <f t="shared" si="67"/>
        <v>0</v>
      </c>
      <c r="BI238" s="177">
        <f t="shared" si="68"/>
        <v>0</v>
      </c>
      <c r="BJ238" s="17" t="s">
        <v>82</v>
      </c>
      <c r="BK238" s="177">
        <f t="shared" si="69"/>
        <v>0</v>
      </c>
      <c r="BL238" s="17" t="s">
        <v>82</v>
      </c>
      <c r="BM238" s="176" t="s">
        <v>532</v>
      </c>
    </row>
    <row r="239" spans="1:65" s="2" customFormat="1" ht="37.9" customHeight="1">
      <c r="A239" s="34"/>
      <c r="B239" s="35"/>
      <c r="C239" s="164" t="s">
        <v>533</v>
      </c>
      <c r="D239" s="164" t="s">
        <v>115</v>
      </c>
      <c r="E239" s="165" t="s">
        <v>534</v>
      </c>
      <c r="F239" s="166" t="s">
        <v>535</v>
      </c>
      <c r="G239" s="167" t="s">
        <v>118</v>
      </c>
      <c r="H239" s="168">
        <v>1</v>
      </c>
      <c r="I239" s="169"/>
      <c r="J239" s="170">
        <f t="shared" si="60"/>
        <v>0</v>
      </c>
      <c r="K239" s="166" t="s">
        <v>119</v>
      </c>
      <c r="L239" s="171"/>
      <c r="M239" s="172" t="s">
        <v>1</v>
      </c>
      <c r="N239" s="173" t="s">
        <v>39</v>
      </c>
      <c r="O239" s="71"/>
      <c r="P239" s="174">
        <f t="shared" si="61"/>
        <v>0</v>
      </c>
      <c r="Q239" s="174">
        <v>0</v>
      </c>
      <c r="R239" s="174">
        <f t="shared" si="62"/>
        <v>0</v>
      </c>
      <c r="S239" s="174">
        <v>0</v>
      </c>
      <c r="T239" s="175">
        <f t="shared" si="6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6" t="s">
        <v>84</v>
      </c>
      <c r="AT239" s="176" t="s">
        <v>115</v>
      </c>
      <c r="AU239" s="176" t="s">
        <v>74</v>
      </c>
      <c r="AY239" s="17" t="s">
        <v>120</v>
      </c>
      <c r="BE239" s="177">
        <f t="shared" si="64"/>
        <v>0</v>
      </c>
      <c r="BF239" s="177">
        <f t="shared" si="65"/>
        <v>0</v>
      </c>
      <c r="BG239" s="177">
        <f t="shared" si="66"/>
        <v>0</v>
      </c>
      <c r="BH239" s="177">
        <f t="shared" si="67"/>
        <v>0</v>
      </c>
      <c r="BI239" s="177">
        <f t="shared" si="68"/>
        <v>0</v>
      </c>
      <c r="BJ239" s="17" t="s">
        <v>82</v>
      </c>
      <c r="BK239" s="177">
        <f t="shared" si="69"/>
        <v>0</v>
      </c>
      <c r="BL239" s="17" t="s">
        <v>82</v>
      </c>
      <c r="BM239" s="176" t="s">
        <v>536</v>
      </c>
    </row>
    <row r="240" spans="1:65" s="2" customFormat="1" ht="37.9" customHeight="1">
      <c r="A240" s="34"/>
      <c r="B240" s="35"/>
      <c r="C240" s="164" t="s">
        <v>537</v>
      </c>
      <c r="D240" s="164" t="s">
        <v>115</v>
      </c>
      <c r="E240" s="165" t="s">
        <v>538</v>
      </c>
      <c r="F240" s="166" t="s">
        <v>539</v>
      </c>
      <c r="G240" s="167" t="s">
        <v>118</v>
      </c>
      <c r="H240" s="168">
        <v>1</v>
      </c>
      <c r="I240" s="169"/>
      <c r="J240" s="170">
        <f t="shared" si="60"/>
        <v>0</v>
      </c>
      <c r="K240" s="166" t="s">
        <v>119</v>
      </c>
      <c r="L240" s="171"/>
      <c r="M240" s="172" t="s">
        <v>1</v>
      </c>
      <c r="N240" s="173" t="s">
        <v>39</v>
      </c>
      <c r="O240" s="71"/>
      <c r="P240" s="174">
        <f t="shared" si="61"/>
        <v>0</v>
      </c>
      <c r="Q240" s="174">
        <v>0</v>
      </c>
      <c r="R240" s="174">
        <f t="shared" si="62"/>
        <v>0</v>
      </c>
      <c r="S240" s="174">
        <v>0</v>
      </c>
      <c r="T240" s="175">
        <f t="shared" si="6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6" t="s">
        <v>84</v>
      </c>
      <c r="AT240" s="176" t="s">
        <v>115</v>
      </c>
      <c r="AU240" s="176" t="s">
        <v>74</v>
      </c>
      <c r="AY240" s="17" t="s">
        <v>120</v>
      </c>
      <c r="BE240" s="177">
        <f t="shared" si="64"/>
        <v>0</v>
      </c>
      <c r="BF240" s="177">
        <f t="shared" si="65"/>
        <v>0</v>
      </c>
      <c r="BG240" s="177">
        <f t="shared" si="66"/>
        <v>0</v>
      </c>
      <c r="BH240" s="177">
        <f t="shared" si="67"/>
        <v>0</v>
      </c>
      <c r="BI240" s="177">
        <f t="shared" si="68"/>
        <v>0</v>
      </c>
      <c r="BJ240" s="17" t="s">
        <v>82</v>
      </c>
      <c r="BK240" s="177">
        <f t="shared" si="69"/>
        <v>0</v>
      </c>
      <c r="BL240" s="17" t="s">
        <v>82</v>
      </c>
      <c r="BM240" s="176" t="s">
        <v>540</v>
      </c>
    </row>
    <row r="241" spans="1:65" s="2" customFormat="1" ht="66.75" customHeight="1">
      <c r="A241" s="34"/>
      <c r="B241" s="35"/>
      <c r="C241" s="164" t="s">
        <v>541</v>
      </c>
      <c r="D241" s="164" t="s">
        <v>115</v>
      </c>
      <c r="E241" s="165" t="s">
        <v>542</v>
      </c>
      <c r="F241" s="166" t="s">
        <v>543</v>
      </c>
      <c r="G241" s="167" t="s">
        <v>118</v>
      </c>
      <c r="H241" s="168">
        <v>1</v>
      </c>
      <c r="I241" s="169"/>
      <c r="J241" s="170">
        <f t="shared" si="60"/>
        <v>0</v>
      </c>
      <c r="K241" s="166" t="s">
        <v>119</v>
      </c>
      <c r="L241" s="171"/>
      <c r="M241" s="172" t="s">
        <v>1</v>
      </c>
      <c r="N241" s="173" t="s">
        <v>39</v>
      </c>
      <c r="O241" s="71"/>
      <c r="P241" s="174">
        <f t="shared" si="61"/>
        <v>0</v>
      </c>
      <c r="Q241" s="174">
        <v>0</v>
      </c>
      <c r="R241" s="174">
        <f t="shared" si="62"/>
        <v>0</v>
      </c>
      <c r="S241" s="174">
        <v>0</v>
      </c>
      <c r="T241" s="175">
        <f t="shared" si="6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6" t="s">
        <v>84</v>
      </c>
      <c r="AT241" s="176" t="s">
        <v>115</v>
      </c>
      <c r="AU241" s="176" t="s">
        <v>74</v>
      </c>
      <c r="AY241" s="17" t="s">
        <v>120</v>
      </c>
      <c r="BE241" s="177">
        <f t="shared" si="64"/>
        <v>0</v>
      </c>
      <c r="BF241" s="177">
        <f t="shared" si="65"/>
        <v>0</v>
      </c>
      <c r="BG241" s="177">
        <f t="shared" si="66"/>
        <v>0</v>
      </c>
      <c r="BH241" s="177">
        <f t="shared" si="67"/>
        <v>0</v>
      </c>
      <c r="BI241" s="177">
        <f t="shared" si="68"/>
        <v>0</v>
      </c>
      <c r="BJ241" s="17" t="s">
        <v>82</v>
      </c>
      <c r="BK241" s="177">
        <f t="shared" si="69"/>
        <v>0</v>
      </c>
      <c r="BL241" s="17" t="s">
        <v>82</v>
      </c>
      <c r="BM241" s="176" t="s">
        <v>544</v>
      </c>
    </row>
    <row r="242" spans="1:65" s="2" customFormat="1" ht="37.9" customHeight="1">
      <c r="A242" s="34"/>
      <c r="B242" s="35"/>
      <c r="C242" s="164" t="s">
        <v>545</v>
      </c>
      <c r="D242" s="164" t="s">
        <v>115</v>
      </c>
      <c r="E242" s="165" t="s">
        <v>546</v>
      </c>
      <c r="F242" s="166" t="s">
        <v>547</v>
      </c>
      <c r="G242" s="167" t="s">
        <v>118</v>
      </c>
      <c r="H242" s="168">
        <v>12</v>
      </c>
      <c r="I242" s="169"/>
      <c r="J242" s="170">
        <f t="shared" si="60"/>
        <v>0</v>
      </c>
      <c r="K242" s="166" t="s">
        <v>119</v>
      </c>
      <c r="L242" s="171"/>
      <c r="M242" s="172" t="s">
        <v>1</v>
      </c>
      <c r="N242" s="173" t="s">
        <v>39</v>
      </c>
      <c r="O242" s="71"/>
      <c r="P242" s="174">
        <f t="shared" si="61"/>
        <v>0</v>
      </c>
      <c r="Q242" s="174">
        <v>0</v>
      </c>
      <c r="R242" s="174">
        <f t="shared" si="62"/>
        <v>0</v>
      </c>
      <c r="S242" s="174">
        <v>0</v>
      </c>
      <c r="T242" s="175">
        <f t="shared" si="6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6" t="s">
        <v>84</v>
      </c>
      <c r="AT242" s="176" t="s">
        <v>115</v>
      </c>
      <c r="AU242" s="176" t="s">
        <v>74</v>
      </c>
      <c r="AY242" s="17" t="s">
        <v>120</v>
      </c>
      <c r="BE242" s="177">
        <f t="shared" si="64"/>
        <v>0</v>
      </c>
      <c r="BF242" s="177">
        <f t="shared" si="65"/>
        <v>0</v>
      </c>
      <c r="BG242" s="177">
        <f t="shared" si="66"/>
        <v>0</v>
      </c>
      <c r="BH242" s="177">
        <f t="shared" si="67"/>
        <v>0</v>
      </c>
      <c r="BI242" s="177">
        <f t="shared" si="68"/>
        <v>0</v>
      </c>
      <c r="BJ242" s="17" t="s">
        <v>82</v>
      </c>
      <c r="BK242" s="177">
        <f t="shared" si="69"/>
        <v>0</v>
      </c>
      <c r="BL242" s="17" t="s">
        <v>82</v>
      </c>
      <c r="BM242" s="176" t="s">
        <v>548</v>
      </c>
    </row>
    <row r="243" spans="1:65" s="11" customFormat="1" ht="11.25">
      <c r="B243" s="178"/>
      <c r="C243" s="179"/>
      <c r="D243" s="180" t="s">
        <v>122</v>
      </c>
      <c r="E243" s="181" t="s">
        <v>1</v>
      </c>
      <c r="F243" s="182" t="s">
        <v>264</v>
      </c>
      <c r="G243" s="179"/>
      <c r="H243" s="183">
        <v>12</v>
      </c>
      <c r="I243" s="184"/>
      <c r="J243" s="179"/>
      <c r="K243" s="179"/>
      <c r="L243" s="185"/>
      <c r="M243" s="186"/>
      <c r="N243" s="187"/>
      <c r="O243" s="187"/>
      <c r="P243" s="187"/>
      <c r="Q243" s="187"/>
      <c r="R243" s="187"/>
      <c r="S243" s="187"/>
      <c r="T243" s="188"/>
      <c r="AT243" s="189" t="s">
        <v>122</v>
      </c>
      <c r="AU243" s="189" t="s">
        <v>74</v>
      </c>
      <c r="AV243" s="11" t="s">
        <v>84</v>
      </c>
      <c r="AW243" s="11" t="s">
        <v>30</v>
      </c>
      <c r="AX243" s="11" t="s">
        <v>82</v>
      </c>
      <c r="AY243" s="189" t="s">
        <v>120</v>
      </c>
    </row>
    <row r="244" spans="1:65" s="2" customFormat="1" ht="24.2" customHeight="1">
      <c r="A244" s="34"/>
      <c r="B244" s="35"/>
      <c r="C244" s="164" t="s">
        <v>549</v>
      </c>
      <c r="D244" s="164" t="s">
        <v>115</v>
      </c>
      <c r="E244" s="165" t="s">
        <v>550</v>
      </c>
      <c r="F244" s="166" t="s">
        <v>551</v>
      </c>
      <c r="G244" s="167" t="s">
        <v>118</v>
      </c>
      <c r="H244" s="168">
        <v>1</v>
      </c>
      <c r="I244" s="169"/>
      <c r="J244" s="170">
        <f>ROUND(I244*H244,2)</f>
        <v>0</v>
      </c>
      <c r="K244" s="166" t="s">
        <v>119</v>
      </c>
      <c r="L244" s="171"/>
      <c r="M244" s="172" t="s">
        <v>1</v>
      </c>
      <c r="N244" s="173" t="s">
        <v>39</v>
      </c>
      <c r="O244" s="71"/>
      <c r="P244" s="174">
        <f>O244*H244</f>
        <v>0</v>
      </c>
      <c r="Q244" s="174">
        <v>0</v>
      </c>
      <c r="R244" s="174">
        <f>Q244*H244</f>
        <v>0</v>
      </c>
      <c r="S244" s="174">
        <v>0</v>
      </c>
      <c r="T244" s="17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6" t="s">
        <v>84</v>
      </c>
      <c r="AT244" s="176" t="s">
        <v>115</v>
      </c>
      <c r="AU244" s="176" t="s">
        <v>74</v>
      </c>
      <c r="AY244" s="17" t="s">
        <v>120</v>
      </c>
      <c r="BE244" s="177">
        <f>IF(N244="základní",J244,0)</f>
        <v>0</v>
      </c>
      <c r="BF244" s="177">
        <f>IF(N244="snížená",J244,0)</f>
        <v>0</v>
      </c>
      <c r="BG244" s="177">
        <f>IF(N244="zákl. přenesená",J244,0)</f>
        <v>0</v>
      </c>
      <c r="BH244" s="177">
        <f>IF(N244="sníž. přenesená",J244,0)</f>
        <v>0</v>
      </c>
      <c r="BI244" s="177">
        <f>IF(N244="nulová",J244,0)</f>
        <v>0</v>
      </c>
      <c r="BJ244" s="17" t="s">
        <v>82</v>
      </c>
      <c r="BK244" s="177">
        <f>ROUND(I244*H244,2)</f>
        <v>0</v>
      </c>
      <c r="BL244" s="17" t="s">
        <v>82</v>
      </c>
      <c r="BM244" s="176" t="s">
        <v>552</v>
      </c>
    </row>
    <row r="245" spans="1:65" s="2" customFormat="1" ht="24.2" customHeight="1">
      <c r="A245" s="34"/>
      <c r="B245" s="35"/>
      <c r="C245" s="164" t="s">
        <v>553</v>
      </c>
      <c r="D245" s="164" t="s">
        <v>115</v>
      </c>
      <c r="E245" s="165" t="s">
        <v>554</v>
      </c>
      <c r="F245" s="166" t="s">
        <v>555</v>
      </c>
      <c r="G245" s="167" t="s">
        <v>118</v>
      </c>
      <c r="H245" s="168">
        <v>1</v>
      </c>
      <c r="I245" s="169"/>
      <c r="J245" s="170">
        <f>ROUND(I245*H245,2)</f>
        <v>0</v>
      </c>
      <c r="K245" s="166" t="s">
        <v>119</v>
      </c>
      <c r="L245" s="171"/>
      <c r="M245" s="172" t="s">
        <v>1</v>
      </c>
      <c r="N245" s="173" t="s">
        <v>39</v>
      </c>
      <c r="O245" s="71"/>
      <c r="P245" s="174">
        <f>O245*H245</f>
        <v>0</v>
      </c>
      <c r="Q245" s="174">
        <v>0</v>
      </c>
      <c r="R245" s="174">
        <f>Q245*H245</f>
        <v>0</v>
      </c>
      <c r="S245" s="174">
        <v>0</v>
      </c>
      <c r="T245" s="17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6" t="s">
        <v>84</v>
      </c>
      <c r="AT245" s="176" t="s">
        <v>115</v>
      </c>
      <c r="AU245" s="176" t="s">
        <v>74</v>
      </c>
      <c r="AY245" s="17" t="s">
        <v>120</v>
      </c>
      <c r="BE245" s="177">
        <f>IF(N245="základní",J245,0)</f>
        <v>0</v>
      </c>
      <c r="BF245" s="177">
        <f>IF(N245="snížená",J245,0)</f>
        <v>0</v>
      </c>
      <c r="BG245" s="177">
        <f>IF(N245="zákl. přenesená",J245,0)</f>
        <v>0</v>
      </c>
      <c r="BH245" s="177">
        <f>IF(N245="sníž. přenesená",J245,0)</f>
        <v>0</v>
      </c>
      <c r="BI245" s="177">
        <f>IF(N245="nulová",J245,0)</f>
        <v>0</v>
      </c>
      <c r="BJ245" s="17" t="s">
        <v>82</v>
      </c>
      <c r="BK245" s="177">
        <f>ROUND(I245*H245,2)</f>
        <v>0</v>
      </c>
      <c r="BL245" s="17" t="s">
        <v>82</v>
      </c>
      <c r="BM245" s="176" t="s">
        <v>556</v>
      </c>
    </row>
    <row r="246" spans="1:65" s="2" customFormat="1" ht="24.2" customHeight="1">
      <c r="A246" s="34"/>
      <c r="B246" s="35"/>
      <c r="C246" s="164" t="s">
        <v>557</v>
      </c>
      <c r="D246" s="164" t="s">
        <v>115</v>
      </c>
      <c r="E246" s="165" t="s">
        <v>558</v>
      </c>
      <c r="F246" s="166" t="s">
        <v>559</v>
      </c>
      <c r="G246" s="167" t="s">
        <v>118</v>
      </c>
      <c r="H246" s="168">
        <v>1</v>
      </c>
      <c r="I246" s="169"/>
      <c r="J246" s="170">
        <f>ROUND(I246*H246,2)</f>
        <v>0</v>
      </c>
      <c r="K246" s="166" t="s">
        <v>119</v>
      </c>
      <c r="L246" s="171"/>
      <c r="M246" s="172" t="s">
        <v>1</v>
      </c>
      <c r="N246" s="173" t="s">
        <v>39</v>
      </c>
      <c r="O246" s="71"/>
      <c r="P246" s="174">
        <f>O246*H246</f>
        <v>0</v>
      </c>
      <c r="Q246" s="174">
        <v>0</v>
      </c>
      <c r="R246" s="174">
        <f>Q246*H246</f>
        <v>0</v>
      </c>
      <c r="S246" s="174">
        <v>0</v>
      </c>
      <c r="T246" s="17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6" t="s">
        <v>84</v>
      </c>
      <c r="AT246" s="176" t="s">
        <v>115</v>
      </c>
      <c r="AU246" s="176" t="s">
        <v>74</v>
      </c>
      <c r="AY246" s="17" t="s">
        <v>120</v>
      </c>
      <c r="BE246" s="177">
        <f>IF(N246="základní",J246,0)</f>
        <v>0</v>
      </c>
      <c r="BF246" s="177">
        <f>IF(N246="snížená",J246,0)</f>
        <v>0</v>
      </c>
      <c r="BG246" s="177">
        <f>IF(N246="zákl. přenesená",J246,0)</f>
        <v>0</v>
      </c>
      <c r="BH246" s="177">
        <f>IF(N246="sníž. přenesená",J246,0)</f>
        <v>0</v>
      </c>
      <c r="BI246" s="177">
        <f>IF(N246="nulová",J246,0)</f>
        <v>0</v>
      </c>
      <c r="BJ246" s="17" t="s">
        <v>82</v>
      </c>
      <c r="BK246" s="177">
        <f>ROUND(I246*H246,2)</f>
        <v>0</v>
      </c>
      <c r="BL246" s="17" t="s">
        <v>82</v>
      </c>
      <c r="BM246" s="176" t="s">
        <v>560</v>
      </c>
    </row>
    <row r="247" spans="1:65" s="2" customFormat="1" ht="24.2" customHeight="1">
      <c r="A247" s="34"/>
      <c r="B247" s="35"/>
      <c r="C247" s="164" t="s">
        <v>561</v>
      </c>
      <c r="D247" s="164" t="s">
        <v>115</v>
      </c>
      <c r="E247" s="165" t="s">
        <v>562</v>
      </c>
      <c r="F247" s="166" t="s">
        <v>563</v>
      </c>
      <c r="G247" s="167" t="s">
        <v>118</v>
      </c>
      <c r="H247" s="168">
        <v>1</v>
      </c>
      <c r="I247" s="169"/>
      <c r="J247" s="170">
        <f>ROUND(I247*H247,2)</f>
        <v>0</v>
      </c>
      <c r="K247" s="166" t="s">
        <v>119</v>
      </c>
      <c r="L247" s="171"/>
      <c r="M247" s="172" t="s">
        <v>1</v>
      </c>
      <c r="N247" s="173" t="s">
        <v>39</v>
      </c>
      <c r="O247" s="71"/>
      <c r="P247" s="174">
        <f>O247*H247</f>
        <v>0</v>
      </c>
      <c r="Q247" s="174">
        <v>0</v>
      </c>
      <c r="R247" s="174">
        <f>Q247*H247</f>
        <v>0</v>
      </c>
      <c r="S247" s="174">
        <v>0</v>
      </c>
      <c r="T247" s="17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6" t="s">
        <v>84</v>
      </c>
      <c r="AT247" s="176" t="s">
        <v>115</v>
      </c>
      <c r="AU247" s="176" t="s">
        <v>74</v>
      </c>
      <c r="AY247" s="17" t="s">
        <v>120</v>
      </c>
      <c r="BE247" s="177">
        <f>IF(N247="základní",J247,0)</f>
        <v>0</v>
      </c>
      <c r="BF247" s="177">
        <f>IF(N247="snížená",J247,0)</f>
        <v>0</v>
      </c>
      <c r="BG247" s="177">
        <f>IF(N247="zákl. přenesená",J247,0)</f>
        <v>0</v>
      </c>
      <c r="BH247" s="177">
        <f>IF(N247="sníž. přenesená",J247,0)</f>
        <v>0</v>
      </c>
      <c r="BI247" s="177">
        <f>IF(N247="nulová",J247,0)</f>
        <v>0</v>
      </c>
      <c r="BJ247" s="17" t="s">
        <v>82</v>
      </c>
      <c r="BK247" s="177">
        <f>ROUND(I247*H247,2)</f>
        <v>0</v>
      </c>
      <c r="BL247" s="17" t="s">
        <v>82</v>
      </c>
      <c r="BM247" s="176" t="s">
        <v>564</v>
      </c>
    </row>
    <row r="248" spans="1:65" s="2" customFormat="1" ht="24.2" customHeight="1">
      <c r="A248" s="34"/>
      <c r="B248" s="35"/>
      <c r="C248" s="164" t="s">
        <v>565</v>
      </c>
      <c r="D248" s="164" t="s">
        <v>115</v>
      </c>
      <c r="E248" s="165" t="s">
        <v>566</v>
      </c>
      <c r="F248" s="166" t="s">
        <v>567</v>
      </c>
      <c r="G248" s="167" t="s">
        <v>118</v>
      </c>
      <c r="H248" s="168">
        <v>4</v>
      </c>
      <c r="I248" s="169"/>
      <c r="J248" s="170">
        <f>ROUND(I248*H248,2)</f>
        <v>0</v>
      </c>
      <c r="K248" s="166" t="s">
        <v>119</v>
      </c>
      <c r="L248" s="171"/>
      <c r="M248" s="172" t="s">
        <v>1</v>
      </c>
      <c r="N248" s="173" t="s">
        <v>39</v>
      </c>
      <c r="O248" s="71"/>
      <c r="P248" s="174">
        <f>O248*H248</f>
        <v>0</v>
      </c>
      <c r="Q248" s="174">
        <v>0</v>
      </c>
      <c r="R248" s="174">
        <f>Q248*H248</f>
        <v>0</v>
      </c>
      <c r="S248" s="174">
        <v>0</v>
      </c>
      <c r="T248" s="17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6" t="s">
        <v>84</v>
      </c>
      <c r="AT248" s="176" t="s">
        <v>115</v>
      </c>
      <c r="AU248" s="176" t="s">
        <v>74</v>
      </c>
      <c r="AY248" s="17" t="s">
        <v>120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7" t="s">
        <v>82</v>
      </c>
      <c r="BK248" s="177">
        <f>ROUND(I248*H248,2)</f>
        <v>0</v>
      </c>
      <c r="BL248" s="17" t="s">
        <v>82</v>
      </c>
      <c r="BM248" s="176" t="s">
        <v>568</v>
      </c>
    </row>
    <row r="249" spans="1:65" s="11" customFormat="1" ht="11.25">
      <c r="B249" s="178"/>
      <c r="C249" s="179"/>
      <c r="D249" s="180" t="s">
        <v>122</v>
      </c>
      <c r="E249" s="181" t="s">
        <v>1</v>
      </c>
      <c r="F249" s="182" t="s">
        <v>252</v>
      </c>
      <c r="G249" s="179"/>
      <c r="H249" s="183">
        <v>4</v>
      </c>
      <c r="I249" s="184"/>
      <c r="J249" s="179"/>
      <c r="K249" s="179"/>
      <c r="L249" s="185"/>
      <c r="M249" s="186"/>
      <c r="N249" s="187"/>
      <c r="O249" s="187"/>
      <c r="P249" s="187"/>
      <c r="Q249" s="187"/>
      <c r="R249" s="187"/>
      <c r="S249" s="187"/>
      <c r="T249" s="188"/>
      <c r="AT249" s="189" t="s">
        <v>122</v>
      </c>
      <c r="AU249" s="189" t="s">
        <v>74</v>
      </c>
      <c r="AV249" s="11" t="s">
        <v>84</v>
      </c>
      <c r="AW249" s="11" t="s">
        <v>30</v>
      </c>
      <c r="AX249" s="11" t="s">
        <v>82</v>
      </c>
      <c r="AY249" s="189" t="s">
        <v>120</v>
      </c>
    </row>
    <row r="250" spans="1:65" s="2" customFormat="1" ht="33" customHeight="1">
      <c r="A250" s="34"/>
      <c r="B250" s="35"/>
      <c r="C250" s="164" t="s">
        <v>569</v>
      </c>
      <c r="D250" s="164" t="s">
        <v>115</v>
      </c>
      <c r="E250" s="165" t="s">
        <v>570</v>
      </c>
      <c r="F250" s="166" t="s">
        <v>571</v>
      </c>
      <c r="G250" s="167" t="s">
        <v>118</v>
      </c>
      <c r="H250" s="168">
        <v>8</v>
      </c>
      <c r="I250" s="169"/>
      <c r="J250" s="170">
        <f>ROUND(I250*H250,2)</f>
        <v>0</v>
      </c>
      <c r="K250" s="166" t="s">
        <v>119</v>
      </c>
      <c r="L250" s="171"/>
      <c r="M250" s="172" t="s">
        <v>1</v>
      </c>
      <c r="N250" s="173" t="s">
        <v>39</v>
      </c>
      <c r="O250" s="71"/>
      <c r="P250" s="174">
        <f>O250*H250</f>
        <v>0</v>
      </c>
      <c r="Q250" s="174">
        <v>0</v>
      </c>
      <c r="R250" s="174">
        <f>Q250*H250</f>
        <v>0</v>
      </c>
      <c r="S250" s="174">
        <v>0</v>
      </c>
      <c r="T250" s="17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6" t="s">
        <v>84</v>
      </c>
      <c r="AT250" s="176" t="s">
        <v>115</v>
      </c>
      <c r="AU250" s="176" t="s">
        <v>74</v>
      </c>
      <c r="AY250" s="17" t="s">
        <v>120</v>
      </c>
      <c r="BE250" s="177">
        <f>IF(N250="základní",J250,0)</f>
        <v>0</v>
      </c>
      <c r="BF250" s="177">
        <f>IF(N250="snížená",J250,0)</f>
        <v>0</v>
      </c>
      <c r="BG250" s="177">
        <f>IF(N250="zákl. přenesená",J250,0)</f>
        <v>0</v>
      </c>
      <c r="BH250" s="177">
        <f>IF(N250="sníž. přenesená",J250,0)</f>
        <v>0</v>
      </c>
      <c r="BI250" s="177">
        <f>IF(N250="nulová",J250,0)</f>
        <v>0</v>
      </c>
      <c r="BJ250" s="17" t="s">
        <v>82</v>
      </c>
      <c r="BK250" s="177">
        <f>ROUND(I250*H250,2)</f>
        <v>0</v>
      </c>
      <c r="BL250" s="17" t="s">
        <v>82</v>
      </c>
      <c r="BM250" s="176" t="s">
        <v>572</v>
      </c>
    </row>
    <row r="251" spans="1:65" s="11" customFormat="1" ht="11.25">
      <c r="B251" s="178"/>
      <c r="C251" s="179"/>
      <c r="D251" s="180" t="s">
        <v>122</v>
      </c>
      <c r="E251" s="181" t="s">
        <v>1</v>
      </c>
      <c r="F251" s="182" t="s">
        <v>181</v>
      </c>
      <c r="G251" s="179"/>
      <c r="H251" s="183">
        <v>8</v>
      </c>
      <c r="I251" s="184"/>
      <c r="J251" s="179"/>
      <c r="K251" s="179"/>
      <c r="L251" s="185"/>
      <c r="M251" s="186"/>
      <c r="N251" s="187"/>
      <c r="O251" s="187"/>
      <c r="P251" s="187"/>
      <c r="Q251" s="187"/>
      <c r="R251" s="187"/>
      <c r="S251" s="187"/>
      <c r="T251" s="188"/>
      <c r="AT251" s="189" t="s">
        <v>122</v>
      </c>
      <c r="AU251" s="189" t="s">
        <v>74</v>
      </c>
      <c r="AV251" s="11" t="s">
        <v>84</v>
      </c>
      <c r="AW251" s="11" t="s">
        <v>30</v>
      </c>
      <c r="AX251" s="11" t="s">
        <v>82</v>
      </c>
      <c r="AY251" s="189" t="s">
        <v>120</v>
      </c>
    </row>
    <row r="252" spans="1:65" s="2" customFormat="1" ht="33" customHeight="1">
      <c r="A252" s="34"/>
      <c r="B252" s="35"/>
      <c r="C252" s="164" t="s">
        <v>573</v>
      </c>
      <c r="D252" s="164" t="s">
        <v>115</v>
      </c>
      <c r="E252" s="165" t="s">
        <v>574</v>
      </c>
      <c r="F252" s="166" t="s">
        <v>575</v>
      </c>
      <c r="G252" s="167" t="s">
        <v>118</v>
      </c>
      <c r="H252" s="168">
        <v>1</v>
      </c>
      <c r="I252" s="169"/>
      <c r="J252" s="170">
        <f>ROUND(I252*H252,2)</f>
        <v>0</v>
      </c>
      <c r="K252" s="166" t="s">
        <v>119</v>
      </c>
      <c r="L252" s="171"/>
      <c r="M252" s="172" t="s">
        <v>1</v>
      </c>
      <c r="N252" s="173" t="s">
        <v>39</v>
      </c>
      <c r="O252" s="71"/>
      <c r="P252" s="174">
        <f>O252*H252</f>
        <v>0</v>
      </c>
      <c r="Q252" s="174">
        <v>0</v>
      </c>
      <c r="R252" s="174">
        <f>Q252*H252</f>
        <v>0</v>
      </c>
      <c r="S252" s="174">
        <v>0</v>
      </c>
      <c r="T252" s="17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6" t="s">
        <v>84</v>
      </c>
      <c r="AT252" s="176" t="s">
        <v>115</v>
      </c>
      <c r="AU252" s="176" t="s">
        <v>74</v>
      </c>
      <c r="AY252" s="17" t="s">
        <v>120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7" t="s">
        <v>82</v>
      </c>
      <c r="BK252" s="177">
        <f>ROUND(I252*H252,2)</f>
        <v>0</v>
      </c>
      <c r="BL252" s="17" t="s">
        <v>82</v>
      </c>
      <c r="BM252" s="176" t="s">
        <v>576</v>
      </c>
    </row>
    <row r="253" spans="1:65" s="2" customFormat="1" ht="33" customHeight="1">
      <c r="A253" s="34"/>
      <c r="B253" s="35"/>
      <c r="C253" s="164" t="s">
        <v>577</v>
      </c>
      <c r="D253" s="164" t="s">
        <v>115</v>
      </c>
      <c r="E253" s="165" t="s">
        <v>578</v>
      </c>
      <c r="F253" s="166" t="s">
        <v>579</v>
      </c>
      <c r="G253" s="167" t="s">
        <v>118</v>
      </c>
      <c r="H253" s="168">
        <v>1</v>
      </c>
      <c r="I253" s="169"/>
      <c r="J253" s="170">
        <f>ROUND(I253*H253,2)</f>
        <v>0</v>
      </c>
      <c r="K253" s="166" t="s">
        <v>119</v>
      </c>
      <c r="L253" s="171"/>
      <c r="M253" s="172" t="s">
        <v>1</v>
      </c>
      <c r="N253" s="173" t="s">
        <v>39</v>
      </c>
      <c r="O253" s="71"/>
      <c r="P253" s="174">
        <f>O253*H253</f>
        <v>0</v>
      </c>
      <c r="Q253" s="174">
        <v>0</v>
      </c>
      <c r="R253" s="174">
        <f>Q253*H253</f>
        <v>0</v>
      </c>
      <c r="S253" s="174">
        <v>0</v>
      </c>
      <c r="T253" s="17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6" t="s">
        <v>84</v>
      </c>
      <c r="AT253" s="176" t="s">
        <v>115</v>
      </c>
      <c r="AU253" s="176" t="s">
        <v>74</v>
      </c>
      <c r="AY253" s="17" t="s">
        <v>120</v>
      </c>
      <c r="BE253" s="177">
        <f>IF(N253="základní",J253,0)</f>
        <v>0</v>
      </c>
      <c r="BF253" s="177">
        <f>IF(N253="snížená",J253,0)</f>
        <v>0</v>
      </c>
      <c r="BG253" s="177">
        <f>IF(N253="zákl. přenesená",J253,0)</f>
        <v>0</v>
      </c>
      <c r="BH253" s="177">
        <f>IF(N253="sníž. přenesená",J253,0)</f>
        <v>0</v>
      </c>
      <c r="BI253" s="177">
        <f>IF(N253="nulová",J253,0)</f>
        <v>0</v>
      </c>
      <c r="BJ253" s="17" t="s">
        <v>82</v>
      </c>
      <c r="BK253" s="177">
        <f>ROUND(I253*H253,2)</f>
        <v>0</v>
      </c>
      <c r="BL253" s="17" t="s">
        <v>82</v>
      </c>
      <c r="BM253" s="176" t="s">
        <v>580</v>
      </c>
    </row>
    <row r="254" spans="1:65" s="2" customFormat="1" ht="24.2" customHeight="1">
      <c r="A254" s="34"/>
      <c r="B254" s="35"/>
      <c r="C254" s="164" t="s">
        <v>581</v>
      </c>
      <c r="D254" s="164" t="s">
        <v>115</v>
      </c>
      <c r="E254" s="165" t="s">
        <v>582</v>
      </c>
      <c r="F254" s="166" t="s">
        <v>583</v>
      </c>
      <c r="G254" s="167" t="s">
        <v>118</v>
      </c>
      <c r="H254" s="168">
        <v>1</v>
      </c>
      <c r="I254" s="169"/>
      <c r="J254" s="170">
        <f>ROUND(I254*H254,2)</f>
        <v>0</v>
      </c>
      <c r="K254" s="166" t="s">
        <v>119</v>
      </c>
      <c r="L254" s="171"/>
      <c r="M254" s="172" t="s">
        <v>1</v>
      </c>
      <c r="N254" s="173" t="s">
        <v>39</v>
      </c>
      <c r="O254" s="71"/>
      <c r="P254" s="174">
        <f>O254*H254</f>
        <v>0</v>
      </c>
      <c r="Q254" s="174">
        <v>0</v>
      </c>
      <c r="R254" s="174">
        <f>Q254*H254</f>
        <v>0</v>
      </c>
      <c r="S254" s="174">
        <v>0</v>
      </c>
      <c r="T254" s="17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6" t="s">
        <v>84</v>
      </c>
      <c r="AT254" s="176" t="s">
        <v>115</v>
      </c>
      <c r="AU254" s="176" t="s">
        <v>74</v>
      </c>
      <c r="AY254" s="17" t="s">
        <v>120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7" t="s">
        <v>82</v>
      </c>
      <c r="BK254" s="177">
        <f>ROUND(I254*H254,2)</f>
        <v>0</v>
      </c>
      <c r="BL254" s="17" t="s">
        <v>82</v>
      </c>
      <c r="BM254" s="176" t="s">
        <v>584</v>
      </c>
    </row>
    <row r="255" spans="1:65" s="2" customFormat="1" ht="24.2" customHeight="1">
      <c r="A255" s="34"/>
      <c r="B255" s="35"/>
      <c r="C255" s="164" t="s">
        <v>585</v>
      </c>
      <c r="D255" s="164" t="s">
        <v>115</v>
      </c>
      <c r="E255" s="165" t="s">
        <v>586</v>
      </c>
      <c r="F255" s="166" t="s">
        <v>587</v>
      </c>
      <c r="G255" s="167" t="s">
        <v>118</v>
      </c>
      <c r="H255" s="168">
        <v>1</v>
      </c>
      <c r="I255" s="169"/>
      <c r="J255" s="170">
        <f>ROUND(I255*H255,2)</f>
        <v>0</v>
      </c>
      <c r="K255" s="166" t="s">
        <v>119</v>
      </c>
      <c r="L255" s="171"/>
      <c r="M255" s="172" t="s">
        <v>1</v>
      </c>
      <c r="N255" s="173" t="s">
        <v>39</v>
      </c>
      <c r="O255" s="71"/>
      <c r="P255" s="174">
        <f>O255*H255</f>
        <v>0</v>
      </c>
      <c r="Q255" s="174">
        <v>0</v>
      </c>
      <c r="R255" s="174">
        <f>Q255*H255</f>
        <v>0</v>
      </c>
      <c r="S255" s="174">
        <v>0</v>
      </c>
      <c r="T255" s="175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6" t="s">
        <v>84</v>
      </c>
      <c r="AT255" s="176" t="s">
        <v>115</v>
      </c>
      <c r="AU255" s="176" t="s">
        <v>74</v>
      </c>
      <c r="AY255" s="17" t="s">
        <v>120</v>
      </c>
      <c r="BE255" s="177">
        <f>IF(N255="základní",J255,0)</f>
        <v>0</v>
      </c>
      <c r="BF255" s="177">
        <f>IF(N255="snížená",J255,0)</f>
        <v>0</v>
      </c>
      <c r="BG255" s="177">
        <f>IF(N255="zákl. přenesená",J255,0)</f>
        <v>0</v>
      </c>
      <c r="BH255" s="177">
        <f>IF(N255="sníž. přenesená",J255,0)</f>
        <v>0</v>
      </c>
      <c r="BI255" s="177">
        <f>IF(N255="nulová",J255,0)</f>
        <v>0</v>
      </c>
      <c r="BJ255" s="17" t="s">
        <v>82</v>
      </c>
      <c r="BK255" s="177">
        <f>ROUND(I255*H255,2)</f>
        <v>0</v>
      </c>
      <c r="BL255" s="17" t="s">
        <v>82</v>
      </c>
      <c r="BM255" s="176" t="s">
        <v>588</v>
      </c>
    </row>
    <row r="256" spans="1:65" s="2" customFormat="1" ht="16.5" customHeight="1">
      <c r="A256" s="34"/>
      <c r="B256" s="35"/>
      <c r="C256" s="164" t="s">
        <v>589</v>
      </c>
      <c r="D256" s="164" t="s">
        <v>115</v>
      </c>
      <c r="E256" s="165" t="s">
        <v>590</v>
      </c>
      <c r="F256" s="166" t="s">
        <v>591</v>
      </c>
      <c r="G256" s="167" t="s">
        <v>118</v>
      </c>
      <c r="H256" s="168">
        <v>16</v>
      </c>
      <c r="I256" s="169"/>
      <c r="J256" s="170">
        <f>ROUND(I256*H256,2)</f>
        <v>0</v>
      </c>
      <c r="K256" s="166" t="s">
        <v>119</v>
      </c>
      <c r="L256" s="171"/>
      <c r="M256" s="172" t="s">
        <v>1</v>
      </c>
      <c r="N256" s="173" t="s">
        <v>39</v>
      </c>
      <c r="O256" s="71"/>
      <c r="P256" s="174">
        <f>O256*H256</f>
        <v>0</v>
      </c>
      <c r="Q256" s="174">
        <v>0</v>
      </c>
      <c r="R256" s="174">
        <f>Q256*H256</f>
        <v>0</v>
      </c>
      <c r="S256" s="174">
        <v>0</v>
      </c>
      <c r="T256" s="17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6" t="s">
        <v>84</v>
      </c>
      <c r="AT256" s="176" t="s">
        <v>115</v>
      </c>
      <c r="AU256" s="176" t="s">
        <v>74</v>
      </c>
      <c r="AY256" s="17" t="s">
        <v>120</v>
      </c>
      <c r="BE256" s="177">
        <f>IF(N256="základní",J256,0)</f>
        <v>0</v>
      </c>
      <c r="BF256" s="177">
        <f>IF(N256="snížená",J256,0)</f>
        <v>0</v>
      </c>
      <c r="BG256" s="177">
        <f>IF(N256="zákl. přenesená",J256,0)</f>
        <v>0</v>
      </c>
      <c r="BH256" s="177">
        <f>IF(N256="sníž. přenesená",J256,0)</f>
        <v>0</v>
      </c>
      <c r="BI256" s="177">
        <f>IF(N256="nulová",J256,0)</f>
        <v>0</v>
      </c>
      <c r="BJ256" s="17" t="s">
        <v>82</v>
      </c>
      <c r="BK256" s="177">
        <f>ROUND(I256*H256,2)</f>
        <v>0</v>
      </c>
      <c r="BL256" s="17" t="s">
        <v>82</v>
      </c>
      <c r="BM256" s="176" t="s">
        <v>592</v>
      </c>
    </row>
    <row r="257" spans="1:65" s="11" customFormat="1" ht="11.25">
      <c r="B257" s="178"/>
      <c r="C257" s="179"/>
      <c r="D257" s="180" t="s">
        <v>122</v>
      </c>
      <c r="E257" s="181" t="s">
        <v>1</v>
      </c>
      <c r="F257" s="182" t="s">
        <v>123</v>
      </c>
      <c r="G257" s="179"/>
      <c r="H257" s="183">
        <v>16</v>
      </c>
      <c r="I257" s="184"/>
      <c r="J257" s="179"/>
      <c r="K257" s="179"/>
      <c r="L257" s="185"/>
      <c r="M257" s="186"/>
      <c r="N257" s="187"/>
      <c r="O257" s="187"/>
      <c r="P257" s="187"/>
      <c r="Q257" s="187"/>
      <c r="R257" s="187"/>
      <c r="S257" s="187"/>
      <c r="T257" s="188"/>
      <c r="AT257" s="189" t="s">
        <v>122</v>
      </c>
      <c r="AU257" s="189" t="s">
        <v>74</v>
      </c>
      <c r="AV257" s="11" t="s">
        <v>84</v>
      </c>
      <c r="AW257" s="11" t="s">
        <v>30</v>
      </c>
      <c r="AX257" s="11" t="s">
        <v>82</v>
      </c>
      <c r="AY257" s="189" t="s">
        <v>120</v>
      </c>
    </row>
    <row r="258" spans="1:65" s="2" customFormat="1" ht="24.2" customHeight="1">
      <c r="A258" s="34"/>
      <c r="B258" s="35"/>
      <c r="C258" s="164" t="s">
        <v>593</v>
      </c>
      <c r="D258" s="164" t="s">
        <v>115</v>
      </c>
      <c r="E258" s="165" t="s">
        <v>594</v>
      </c>
      <c r="F258" s="166" t="s">
        <v>595</v>
      </c>
      <c r="G258" s="167" t="s">
        <v>118</v>
      </c>
      <c r="H258" s="168">
        <v>1</v>
      </c>
      <c r="I258" s="169"/>
      <c r="J258" s="170">
        <f>ROUND(I258*H258,2)</f>
        <v>0</v>
      </c>
      <c r="K258" s="166" t="s">
        <v>119</v>
      </c>
      <c r="L258" s="171"/>
      <c r="M258" s="172" t="s">
        <v>1</v>
      </c>
      <c r="N258" s="173" t="s">
        <v>39</v>
      </c>
      <c r="O258" s="71"/>
      <c r="P258" s="174">
        <f>O258*H258</f>
        <v>0</v>
      </c>
      <c r="Q258" s="174">
        <v>0</v>
      </c>
      <c r="R258" s="174">
        <f>Q258*H258</f>
        <v>0</v>
      </c>
      <c r="S258" s="174">
        <v>0</v>
      </c>
      <c r="T258" s="17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6" t="s">
        <v>84</v>
      </c>
      <c r="AT258" s="176" t="s">
        <v>115</v>
      </c>
      <c r="AU258" s="176" t="s">
        <v>74</v>
      </c>
      <c r="AY258" s="17" t="s">
        <v>120</v>
      </c>
      <c r="BE258" s="177">
        <f>IF(N258="základní",J258,0)</f>
        <v>0</v>
      </c>
      <c r="BF258" s="177">
        <f>IF(N258="snížená",J258,0)</f>
        <v>0</v>
      </c>
      <c r="BG258" s="177">
        <f>IF(N258="zákl. přenesená",J258,0)</f>
        <v>0</v>
      </c>
      <c r="BH258" s="177">
        <f>IF(N258="sníž. přenesená",J258,0)</f>
        <v>0</v>
      </c>
      <c r="BI258" s="177">
        <f>IF(N258="nulová",J258,0)</f>
        <v>0</v>
      </c>
      <c r="BJ258" s="17" t="s">
        <v>82</v>
      </c>
      <c r="BK258" s="177">
        <f>ROUND(I258*H258,2)</f>
        <v>0</v>
      </c>
      <c r="BL258" s="17" t="s">
        <v>82</v>
      </c>
      <c r="BM258" s="176" t="s">
        <v>596</v>
      </c>
    </row>
    <row r="259" spans="1:65" s="2" customFormat="1" ht="24.2" customHeight="1">
      <c r="A259" s="34"/>
      <c r="B259" s="35"/>
      <c r="C259" s="164" t="s">
        <v>597</v>
      </c>
      <c r="D259" s="164" t="s">
        <v>115</v>
      </c>
      <c r="E259" s="165" t="s">
        <v>598</v>
      </c>
      <c r="F259" s="166" t="s">
        <v>599</v>
      </c>
      <c r="G259" s="167" t="s">
        <v>118</v>
      </c>
      <c r="H259" s="168">
        <v>1</v>
      </c>
      <c r="I259" s="169"/>
      <c r="J259" s="170">
        <f>ROUND(I259*H259,2)</f>
        <v>0</v>
      </c>
      <c r="K259" s="166" t="s">
        <v>119</v>
      </c>
      <c r="L259" s="171"/>
      <c r="M259" s="172" t="s">
        <v>1</v>
      </c>
      <c r="N259" s="173" t="s">
        <v>39</v>
      </c>
      <c r="O259" s="71"/>
      <c r="P259" s="174">
        <f>O259*H259</f>
        <v>0</v>
      </c>
      <c r="Q259" s="174">
        <v>0</v>
      </c>
      <c r="R259" s="174">
        <f>Q259*H259</f>
        <v>0</v>
      </c>
      <c r="S259" s="174">
        <v>0</v>
      </c>
      <c r="T259" s="17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6" t="s">
        <v>84</v>
      </c>
      <c r="AT259" s="176" t="s">
        <v>115</v>
      </c>
      <c r="AU259" s="176" t="s">
        <v>74</v>
      </c>
      <c r="AY259" s="17" t="s">
        <v>120</v>
      </c>
      <c r="BE259" s="177">
        <f>IF(N259="základní",J259,0)</f>
        <v>0</v>
      </c>
      <c r="BF259" s="177">
        <f>IF(N259="snížená",J259,0)</f>
        <v>0</v>
      </c>
      <c r="BG259" s="177">
        <f>IF(N259="zákl. přenesená",J259,0)</f>
        <v>0</v>
      </c>
      <c r="BH259" s="177">
        <f>IF(N259="sníž. přenesená",J259,0)</f>
        <v>0</v>
      </c>
      <c r="BI259" s="177">
        <f>IF(N259="nulová",J259,0)</f>
        <v>0</v>
      </c>
      <c r="BJ259" s="17" t="s">
        <v>82</v>
      </c>
      <c r="BK259" s="177">
        <f>ROUND(I259*H259,2)</f>
        <v>0</v>
      </c>
      <c r="BL259" s="17" t="s">
        <v>82</v>
      </c>
      <c r="BM259" s="176" t="s">
        <v>600</v>
      </c>
    </row>
    <row r="260" spans="1:65" s="2" customFormat="1" ht="37.9" customHeight="1">
      <c r="A260" s="34"/>
      <c r="B260" s="35"/>
      <c r="C260" s="164" t="s">
        <v>601</v>
      </c>
      <c r="D260" s="164" t="s">
        <v>115</v>
      </c>
      <c r="E260" s="165" t="s">
        <v>602</v>
      </c>
      <c r="F260" s="166" t="s">
        <v>603</v>
      </c>
      <c r="G260" s="167" t="s">
        <v>118</v>
      </c>
      <c r="H260" s="168">
        <v>16</v>
      </c>
      <c r="I260" s="169"/>
      <c r="J260" s="170">
        <f>ROUND(I260*H260,2)</f>
        <v>0</v>
      </c>
      <c r="K260" s="166" t="s">
        <v>119</v>
      </c>
      <c r="L260" s="171"/>
      <c r="M260" s="172" t="s">
        <v>1</v>
      </c>
      <c r="N260" s="173" t="s">
        <v>39</v>
      </c>
      <c r="O260" s="71"/>
      <c r="P260" s="174">
        <f>O260*H260</f>
        <v>0</v>
      </c>
      <c r="Q260" s="174">
        <v>0</v>
      </c>
      <c r="R260" s="174">
        <f>Q260*H260</f>
        <v>0</v>
      </c>
      <c r="S260" s="174">
        <v>0</v>
      </c>
      <c r="T260" s="17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6" t="s">
        <v>84</v>
      </c>
      <c r="AT260" s="176" t="s">
        <v>115</v>
      </c>
      <c r="AU260" s="176" t="s">
        <v>74</v>
      </c>
      <c r="AY260" s="17" t="s">
        <v>120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7" t="s">
        <v>82</v>
      </c>
      <c r="BK260" s="177">
        <f>ROUND(I260*H260,2)</f>
        <v>0</v>
      </c>
      <c r="BL260" s="17" t="s">
        <v>82</v>
      </c>
      <c r="BM260" s="176" t="s">
        <v>604</v>
      </c>
    </row>
    <row r="261" spans="1:65" s="11" customFormat="1" ht="11.25">
      <c r="B261" s="178"/>
      <c r="C261" s="179"/>
      <c r="D261" s="180" t="s">
        <v>122</v>
      </c>
      <c r="E261" s="181" t="s">
        <v>1</v>
      </c>
      <c r="F261" s="182" t="s">
        <v>123</v>
      </c>
      <c r="G261" s="179"/>
      <c r="H261" s="183">
        <v>16</v>
      </c>
      <c r="I261" s="184"/>
      <c r="J261" s="179"/>
      <c r="K261" s="179"/>
      <c r="L261" s="185"/>
      <c r="M261" s="186"/>
      <c r="N261" s="187"/>
      <c r="O261" s="187"/>
      <c r="P261" s="187"/>
      <c r="Q261" s="187"/>
      <c r="R261" s="187"/>
      <c r="S261" s="187"/>
      <c r="T261" s="188"/>
      <c r="AT261" s="189" t="s">
        <v>122</v>
      </c>
      <c r="AU261" s="189" t="s">
        <v>74</v>
      </c>
      <c r="AV261" s="11" t="s">
        <v>84</v>
      </c>
      <c r="AW261" s="11" t="s">
        <v>30</v>
      </c>
      <c r="AX261" s="11" t="s">
        <v>82</v>
      </c>
      <c r="AY261" s="189" t="s">
        <v>120</v>
      </c>
    </row>
    <row r="262" spans="1:65" s="2" customFormat="1" ht="24.2" customHeight="1">
      <c r="A262" s="34"/>
      <c r="B262" s="35"/>
      <c r="C262" s="164" t="s">
        <v>605</v>
      </c>
      <c r="D262" s="164" t="s">
        <v>115</v>
      </c>
      <c r="E262" s="165" t="s">
        <v>606</v>
      </c>
      <c r="F262" s="166" t="s">
        <v>607</v>
      </c>
      <c r="G262" s="167" t="s">
        <v>118</v>
      </c>
      <c r="H262" s="168">
        <v>1</v>
      </c>
      <c r="I262" s="169"/>
      <c r="J262" s="170">
        <f t="shared" ref="J262:J267" si="70">ROUND(I262*H262,2)</f>
        <v>0</v>
      </c>
      <c r="K262" s="166" t="s">
        <v>119</v>
      </c>
      <c r="L262" s="171"/>
      <c r="M262" s="172" t="s">
        <v>1</v>
      </c>
      <c r="N262" s="173" t="s">
        <v>39</v>
      </c>
      <c r="O262" s="71"/>
      <c r="P262" s="174">
        <f t="shared" ref="P262:P267" si="71">O262*H262</f>
        <v>0</v>
      </c>
      <c r="Q262" s="174">
        <v>0</v>
      </c>
      <c r="R262" s="174">
        <f t="shared" ref="R262:R267" si="72">Q262*H262</f>
        <v>0</v>
      </c>
      <c r="S262" s="174">
        <v>0</v>
      </c>
      <c r="T262" s="175">
        <f t="shared" ref="T262:T267" si="73"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6" t="s">
        <v>84</v>
      </c>
      <c r="AT262" s="176" t="s">
        <v>115</v>
      </c>
      <c r="AU262" s="176" t="s">
        <v>74</v>
      </c>
      <c r="AY262" s="17" t="s">
        <v>120</v>
      </c>
      <c r="BE262" s="177">
        <f t="shared" ref="BE262:BE267" si="74">IF(N262="základní",J262,0)</f>
        <v>0</v>
      </c>
      <c r="BF262" s="177">
        <f t="shared" ref="BF262:BF267" si="75">IF(N262="snížená",J262,0)</f>
        <v>0</v>
      </c>
      <c r="BG262" s="177">
        <f t="shared" ref="BG262:BG267" si="76">IF(N262="zákl. přenesená",J262,0)</f>
        <v>0</v>
      </c>
      <c r="BH262" s="177">
        <f t="shared" ref="BH262:BH267" si="77">IF(N262="sníž. přenesená",J262,0)</f>
        <v>0</v>
      </c>
      <c r="BI262" s="177">
        <f t="shared" ref="BI262:BI267" si="78">IF(N262="nulová",J262,0)</f>
        <v>0</v>
      </c>
      <c r="BJ262" s="17" t="s">
        <v>82</v>
      </c>
      <c r="BK262" s="177">
        <f t="shared" ref="BK262:BK267" si="79">ROUND(I262*H262,2)</f>
        <v>0</v>
      </c>
      <c r="BL262" s="17" t="s">
        <v>82</v>
      </c>
      <c r="BM262" s="176" t="s">
        <v>608</v>
      </c>
    </row>
    <row r="263" spans="1:65" s="2" customFormat="1" ht="24.2" customHeight="1">
      <c r="A263" s="34"/>
      <c r="B263" s="35"/>
      <c r="C263" s="164" t="s">
        <v>609</v>
      </c>
      <c r="D263" s="164" t="s">
        <v>115</v>
      </c>
      <c r="E263" s="165" t="s">
        <v>610</v>
      </c>
      <c r="F263" s="166" t="s">
        <v>611</v>
      </c>
      <c r="G263" s="167" t="s">
        <v>118</v>
      </c>
      <c r="H263" s="168">
        <v>1</v>
      </c>
      <c r="I263" s="169"/>
      <c r="J263" s="170">
        <f t="shared" si="70"/>
        <v>0</v>
      </c>
      <c r="K263" s="166" t="s">
        <v>119</v>
      </c>
      <c r="L263" s="171"/>
      <c r="M263" s="172" t="s">
        <v>1</v>
      </c>
      <c r="N263" s="173" t="s">
        <v>39</v>
      </c>
      <c r="O263" s="71"/>
      <c r="P263" s="174">
        <f t="shared" si="71"/>
        <v>0</v>
      </c>
      <c r="Q263" s="174">
        <v>0</v>
      </c>
      <c r="R263" s="174">
        <f t="shared" si="72"/>
        <v>0</v>
      </c>
      <c r="S263" s="174">
        <v>0</v>
      </c>
      <c r="T263" s="175">
        <f t="shared" si="7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6" t="s">
        <v>84</v>
      </c>
      <c r="AT263" s="176" t="s">
        <v>115</v>
      </c>
      <c r="AU263" s="176" t="s">
        <v>74</v>
      </c>
      <c r="AY263" s="17" t="s">
        <v>120</v>
      </c>
      <c r="BE263" s="177">
        <f t="shared" si="74"/>
        <v>0</v>
      </c>
      <c r="BF263" s="177">
        <f t="shared" si="75"/>
        <v>0</v>
      </c>
      <c r="BG263" s="177">
        <f t="shared" si="76"/>
        <v>0</v>
      </c>
      <c r="BH263" s="177">
        <f t="shared" si="77"/>
        <v>0</v>
      </c>
      <c r="BI263" s="177">
        <f t="shared" si="78"/>
        <v>0</v>
      </c>
      <c r="BJ263" s="17" t="s">
        <v>82</v>
      </c>
      <c r="BK263" s="177">
        <f t="shared" si="79"/>
        <v>0</v>
      </c>
      <c r="BL263" s="17" t="s">
        <v>82</v>
      </c>
      <c r="BM263" s="176" t="s">
        <v>612</v>
      </c>
    </row>
    <row r="264" spans="1:65" s="2" customFormat="1" ht="16.5" customHeight="1">
      <c r="A264" s="34"/>
      <c r="B264" s="35"/>
      <c r="C264" s="164" t="s">
        <v>613</v>
      </c>
      <c r="D264" s="164" t="s">
        <v>115</v>
      </c>
      <c r="E264" s="165" t="s">
        <v>614</v>
      </c>
      <c r="F264" s="166" t="s">
        <v>615</v>
      </c>
      <c r="G264" s="167" t="s">
        <v>118</v>
      </c>
      <c r="H264" s="168">
        <v>1</v>
      </c>
      <c r="I264" s="169"/>
      <c r="J264" s="170">
        <f t="shared" si="70"/>
        <v>0</v>
      </c>
      <c r="K264" s="166" t="s">
        <v>119</v>
      </c>
      <c r="L264" s="171"/>
      <c r="M264" s="172" t="s">
        <v>1</v>
      </c>
      <c r="N264" s="173" t="s">
        <v>39</v>
      </c>
      <c r="O264" s="71"/>
      <c r="P264" s="174">
        <f t="shared" si="71"/>
        <v>0</v>
      </c>
      <c r="Q264" s="174">
        <v>0</v>
      </c>
      <c r="R264" s="174">
        <f t="shared" si="72"/>
        <v>0</v>
      </c>
      <c r="S264" s="174">
        <v>0</v>
      </c>
      <c r="T264" s="175">
        <f t="shared" si="7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6" t="s">
        <v>84</v>
      </c>
      <c r="AT264" s="176" t="s">
        <v>115</v>
      </c>
      <c r="AU264" s="176" t="s">
        <v>74</v>
      </c>
      <c r="AY264" s="17" t="s">
        <v>120</v>
      </c>
      <c r="BE264" s="177">
        <f t="shared" si="74"/>
        <v>0</v>
      </c>
      <c r="BF264" s="177">
        <f t="shared" si="75"/>
        <v>0</v>
      </c>
      <c r="BG264" s="177">
        <f t="shared" si="76"/>
        <v>0</v>
      </c>
      <c r="BH264" s="177">
        <f t="shared" si="77"/>
        <v>0</v>
      </c>
      <c r="BI264" s="177">
        <f t="shared" si="78"/>
        <v>0</v>
      </c>
      <c r="BJ264" s="17" t="s">
        <v>82</v>
      </c>
      <c r="BK264" s="177">
        <f t="shared" si="79"/>
        <v>0</v>
      </c>
      <c r="BL264" s="17" t="s">
        <v>82</v>
      </c>
      <c r="BM264" s="176" t="s">
        <v>616</v>
      </c>
    </row>
    <row r="265" spans="1:65" s="2" customFormat="1" ht="24.2" customHeight="1">
      <c r="A265" s="34"/>
      <c r="B265" s="35"/>
      <c r="C265" s="164" t="s">
        <v>617</v>
      </c>
      <c r="D265" s="164" t="s">
        <v>115</v>
      </c>
      <c r="E265" s="165" t="s">
        <v>618</v>
      </c>
      <c r="F265" s="166" t="s">
        <v>619</v>
      </c>
      <c r="G265" s="167" t="s">
        <v>118</v>
      </c>
      <c r="H265" s="168">
        <v>1</v>
      </c>
      <c r="I265" s="169"/>
      <c r="J265" s="170">
        <f t="shared" si="70"/>
        <v>0</v>
      </c>
      <c r="K265" s="166" t="s">
        <v>119</v>
      </c>
      <c r="L265" s="171"/>
      <c r="M265" s="172" t="s">
        <v>1</v>
      </c>
      <c r="N265" s="173" t="s">
        <v>39</v>
      </c>
      <c r="O265" s="71"/>
      <c r="P265" s="174">
        <f t="shared" si="71"/>
        <v>0</v>
      </c>
      <c r="Q265" s="174">
        <v>0</v>
      </c>
      <c r="R265" s="174">
        <f t="shared" si="72"/>
        <v>0</v>
      </c>
      <c r="S265" s="174">
        <v>0</v>
      </c>
      <c r="T265" s="175">
        <f t="shared" si="7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6" t="s">
        <v>84</v>
      </c>
      <c r="AT265" s="176" t="s">
        <v>115</v>
      </c>
      <c r="AU265" s="176" t="s">
        <v>74</v>
      </c>
      <c r="AY265" s="17" t="s">
        <v>120</v>
      </c>
      <c r="BE265" s="177">
        <f t="shared" si="74"/>
        <v>0</v>
      </c>
      <c r="BF265" s="177">
        <f t="shared" si="75"/>
        <v>0</v>
      </c>
      <c r="BG265" s="177">
        <f t="shared" si="76"/>
        <v>0</v>
      </c>
      <c r="BH265" s="177">
        <f t="shared" si="77"/>
        <v>0</v>
      </c>
      <c r="BI265" s="177">
        <f t="shared" si="78"/>
        <v>0</v>
      </c>
      <c r="BJ265" s="17" t="s">
        <v>82</v>
      </c>
      <c r="BK265" s="177">
        <f t="shared" si="79"/>
        <v>0</v>
      </c>
      <c r="BL265" s="17" t="s">
        <v>82</v>
      </c>
      <c r="BM265" s="176" t="s">
        <v>620</v>
      </c>
    </row>
    <row r="266" spans="1:65" s="2" customFormat="1" ht="16.5" customHeight="1">
      <c r="A266" s="34"/>
      <c r="B266" s="35"/>
      <c r="C266" s="164" t="s">
        <v>621</v>
      </c>
      <c r="D266" s="164" t="s">
        <v>115</v>
      </c>
      <c r="E266" s="165" t="s">
        <v>622</v>
      </c>
      <c r="F266" s="166" t="s">
        <v>623</v>
      </c>
      <c r="G266" s="167" t="s">
        <v>118</v>
      </c>
      <c r="H266" s="168">
        <v>1</v>
      </c>
      <c r="I266" s="169"/>
      <c r="J266" s="170">
        <f t="shared" si="70"/>
        <v>0</v>
      </c>
      <c r="K266" s="166" t="s">
        <v>119</v>
      </c>
      <c r="L266" s="171"/>
      <c r="M266" s="172" t="s">
        <v>1</v>
      </c>
      <c r="N266" s="173" t="s">
        <v>39</v>
      </c>
      <c r="O266" s="71"/>
      <c r="P266" s="174">
        <f t="shared" si="71"/>
        <v>0</v>
      </c>
      <c r="Q266" s="174">
        <v>0</v>
      </c>
      <c r="R266" s="174">
        <f t="shared" si="72"/>
        <v>0</v>
      </c>
      <c r="S266" s="174">
        <v>0</v>
      </c>
      <c r="T266" s="175">
        <f t="shared" si="7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6" t="s">
        <v>84</v>
      </c>
      <c r="AT266" s="176" t="s">
        <v>115</v>
      </c>
      <c r="AU266" s="176" t="s">
        <v>74</v>
      </c>
      <c r="AY266" s="17" t="s">
        <v>120</v>
      </c>
      <c r="BE266" s="177">
        <f t="shared" si="74"/>
        <v>0</v>
      </c>
      <c r="BF266" s="177">
        <f t="shared" si="75"/>
        <v>0</v>
      </c>
      <c r="BG266" s="177">
        <f t="shared" si="76"/>
        <v>0</v>
      </c>
      <c r="BH266" s="177">
        <f t="shared" si="77"/>
        <v>0</v>
      </c>
      <c r="BI266" s="177">
        <f t="shared" si="78"/>
        <v>0</v>
      </c>
      <c r="BJ266" s="17" t="s">
        <v>82</v>
      </c>
      <c r="BK266" s="177">
        <f t="shared" si="79"/>
        <v>0</v>
      </c>
      <c r="BL266" s="17" t="s">
        <v>82</v>
      </c>
      <c r="BM266" s="176" t="s">
        <v>624</v>
      </c>
    </row>
    <row r="267" spans="1:65" s="2" customFormat="1" ht="24.2" customHeight="1">
      <c r="A267" s="34"/>
      <c r="B267" s="35"/>
      <c r="C267" s="164" t="s">
        <v>625</v>
      </c>
      <c r="D267" s="164" t="s">
        <v>115</v>
      </c>
      <c r="E267" s="165" t="s">
        <v>626</v>
      </c>
      <c r="F267" s="166" t="s">
        <v>627</v>
      </c>
      <c r="G267" s="167" t="s">
        <v>118</v>
      </c>
      <c r="H267" s="168">
        <v>4</v>
      </c>
      <c r="I267" s="169"/>
      <c r="J267" s="170">
        <f t="shared" si="70"/>
        <v>0</v>
      </c>
      <c r="K267" s="166" t="s">
        <v>119</v>
      </c>
      <c r="L267" s="171"/>
      <c r="M267" s="172" t="s">
        <v>1</v>
      </c>
      <c r="N267" s="173" t="s">
        <v>39</v>
      </c>
      <c r="O267" s="71"/>
      <c r="P267" s="174">
        <f t="shared" si="71"/>
        <v>0</v>
      </c>
      <c r="Q267" s="174">
        <v>0</v>
      </c>
      <c r="R267" s="174">
        <f t="shared" si="72"/>
        <v>0</v>
      </c>
      <c r="S267" s="174">
        <v>0</v>
      </c>
      <c r="T267" s="175">
        <f t="shared" si="7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6" t="s">
        <v>84</v>
      </c>
      <c r="AT267" s="176" t="s">
        <v>115</v>
      </c>
      <c r="AU267" s="176" t="s">
        <v>74</v>
      </c>
      <c r="AY267" s="17" t="s">
        <v>120</v>
      </c>
      <c r="BE267" s="177">
        <f t="shared" si="74"/>
        <v>0</v>
      </c>
      <c r="BF267" s="177">
        <f t="shared" si="75"/>
        <v>0</v>
      </c>
      <c r="BG267" s="177">
        <f t="shared" si="76"/>
        <v>0</v>
      </c>
      <c r="BH267" s="177">
        <f t="shared" si="77"/>
        <v>0</v>
      </c>
      <c r="BI267" s="177">
        <f t="shared" si="78"/>
        <v>0</v>
      </c>
      <c r="BJ267" s="17" t="s">
        <v>82</v>
      </c>
      <c r="BK267" s="177">
        <f t="shared" si="79"/>
        <v>0</v>
      </c>
      <c r="BL267" s="17" t="s">
        <v>82</v>
      </c>
      <c r="BM267" s="176" t="s">
        <v>628</v>
      </c>
    </row>
    <row r="268" spans="1:65" s="11" customFormat="1" ht="11.25">
      <c r="B268" s="178"/>
      <c r="C268" s="179"/>
      <c r="D268" s="180" t="s">
        <v>122</v>
      </c>
      <c r="E268" s="181" t="s">
        <v>1</v>
      </c>
      <c r="F268" s="182" t="s">
        <v>252</v>
      </c>
      <c r="G268" s="179"/>
      <c r="H268" s="183">
        <v>4</v>
      </c>
      <c r="I268" s="184"/>
      <c r="J268" s="179"/>
      <c r="K268" s="179"/>
      <c r="L268" s="185"/>
      <c r="M268" s="186"/>
      <c r="N268" s="187"/>
      <c r="O268" s="187"/>
      <c r="P268" s="187"/>
      <c r="Q268" s="187"/>
      <c r="R268" s="187"/>
      <c r="S268" s="187"/>
      <c r="T268" s="188"/>
      <c r="AT268" s="189" t="s">
        <v>122</v>
      </c>
      <c r="AU268" s="189" t="s">
        <v>74</v>
      </c>
      <c r="AV268" s="11" t="s">
        <v>84</v>
      </c>
      <c r="AW268" s="11" t="s">
        <v>30</v>
      </c>
      <c r="AX268" s="11" t="s">
        <v>82</v>
      </c>
      <c r="AY268" s="189" t="s">
        <v>120</v>
      </c>
    </row>
    <row r="269" spans="1:65" s="2" customFormat="1" ht="24.2" customHeight="1">
      <c r="A269" s="34"/>
      <c r="B269" s="35"/>
      <c r="C269" s="164" t="s">
        <v>629</v>
      </c>
      <c r="D269" s="164" t="s">
        <v>115</v>
      </c>
      <c r="E269" s="165" t="s">
        <v>630</v>
      </c>
      <c r="F269" s="166" t="s">
        <v>631</v>
      </c>
      <c r="G269" s="167" t="s">
        <v>118</v>
      </c>
      <c r="H269" s="168">
        <v>4</v>
      </c>
      <c r="I269" s="169"/>
      <c r="J269" s="170">
        <f>ROUND(I269*H269,2)</f>
        <v>0</v>
      </c>
      <c r="K269" s="166" t="s">
        <v>119</v>
      </c>
      <c r="L269" s="171"/>
      <c r="M269" s="172" t="s">
        <v>1</v>
      </c>
      <c r="N269" s="173" t="s">
        <v>39</v>
      </c>
      <c r="O269" s="71"/>
      <c r="P269" s="174">
        <f>O269*H269</f>
        <v>0</v>
      </c>
      <c r="Q269" s="174">
        <v>0</v>
      </c>
      <c r="R269" s="174">
        <f>Q269*H269</f>
        <v>0</v>
      </c>
      <c r="S269" s="174">
        <v>0</v>
      </c>
      <c r="T269" s="17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6" t="s">
        <v>84</v>
      </c>
      <c r="AT269" s="176" t="s">
        <v>115</v>
      </c>
      <c r="AU269" s="176" t="s">
        <v>74</v>
      </c>
      <c r="AY269" s="17" t="s">
        <v>120</v>
      </c>
      <c r="BE269" s="177">
        <f>IF(N269="základní",J269,0)</f>
        <v>0</v>
      </c>
      <c r="BF269" s="177">
        <f>IF(N269="snížená",J269,0)</f>
        <v>0</v>
      </c>
      <c r="BG269" s="177">
        <f>IF(N269="zákl. přenesená",J269,0)</f>
        <v>0</v>
      </c>
      <c r="BH269" s="177">
        <f>IF(N269="sníž. přenesená",J269,0)</f>
        <v>0</v>
      </c>
      <c r="BI269" s="177">
        <f>IF(N269="nulová",J269,0)</f>
        <v>0</v>
      </c>
      <c r="BJ269" s="17" t="s">
        <v>82</v>
      </c>
      <c r="BK269" s="177">
        <f>ROUND(I269*H269,2)</f>
        <v>0</v>
      </c>
      <c r="BL269" s="17" t="s">
        <v>82</v>
      </c>
      <c r="BM269" s="176" t="s">
        <v>632</v>
      </c>
    </row>
    <row r="270" spans="1:65" s="11" customFormat="1" ht="11.25">
      <c r="B270" s="178"/>
      <c r="C270" s="179"/>
      <c r="D270" s="180" t="s">
        <v>122</v>
      </c>
      <c r="E270" s="181" t="s">
        <v>1</v>
      </c>
      <c r="F270" s="182" t="s">
        <v>252</v>
      </c>
      <c r="G270" s="179"/>
      <c r="H270" s="183">
        <v>4</v>
      </c>
      <c r="I270" s="184"/>
      <c r="J270" s="179"/>
      <c r="K270" s="179"/>
      <c r="L270" s="185"/>
      <c r="M270" s="186"/>
      <c r="N270" s="187"/>
      <c r="O270" s="187"/>
      <c r="P270" s="187"/>
      <c r="Q270" s="187"/>
      <c r="R270" s="187"/>
      <c r="S270" s="187"/>
      <c r="T270" s="188"/>
      <c r="AT270" s="189" t="s">
        <v>122</v>
      </c>
      <c r="AU270" s="189" t="s">
        <v>74</v>
      </c>
      <c r="AV270" s="11" t="s">
        <v>84</v>
      </c>
      <c r="AW270" s="11" t="s">
        <v>30</v>
      </c>
      <c r="AX270" s="11" t="s">
        <v>82</v>
      </c>
      <c r="AY270" s="189" t="s">
        <v>120</v>
      </c>
    </row>
    <row r="271" spans="1:65" s="2" customFormat="1" ht="21.75" customHeight="1">
      <c r="A271" s="34"/>
      <c r="B271" s="35"/>
      <c r="C271" s="164" t="s">
        <v>633</v>
      </c>
      <c r="D271" s="164" t="s">
        <v>115</v>
      </c>
      <c r="E271" s="165" t="s">
        <v>634</v>
      </c>
      <c r="F271" s="166" t="s">
        <v>635</v>
      </c>
      <c r="G271" s="167" t="s">
        <v>118</v>
      </c>
      <c r="H271" s="168">
        <v>1</v>
      </c>
      <c r="I271" s="169"/>
      <c r="J271" s="170">
        <f t="shared" ref="J271:J283" si="80">ROUND(I271*H271,2)</f>
        <v>0</v>
      </c>
      <c r="K271" s="166" t="s">
        <v>119</v>
      </c>
      <c r="L271" s="171"/>
      <c r="M271" s="172" t="s">
        <v>1</v>
      </c>
      <c r="N271" s="173" t="s">
        <v>39</v>
      </c>
      <c r="O271" s="71"/>
      <c r="P271" s="174">
        <f t="shared" ref="P271:P283" si="81">O271*H271</f>
        <v>0</v>
      </c>
      <c r="Q271" s="174">
        <v>0</v>
      </c>
      <c r="R271" s="174">
        <f t="shared" ref="R271:R283" si="82">Q271*H271</f>
        <v>0</v>
      </c>
      <c r="S271" s="174">
        <v>0</v>
      </c>
      <c r="T271" s="175">
        <f t="shared" ref="T271:T283" si="83"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6" t="s">
        <v>84</v>
      </c>
      <c r="AT271" s="176" t="s">
        <v>115</v>
      </c>
      <c r="AU271" s="176" t="s">
        <v>74</v>
      </c>
      <c r="AY271" s="17" t="s">
        <v>120</v>
      </c>
      <c r="BE271" s="177">
        <f t="shared" ref="BE271:BE283" si="84">IF(N271="základní",J271,0)</f>
        <v>0</v>
      </c>
      <c r="BF271" s="177">
        <f t="shared" ref="BF271:BF283" si="85">IF(N271="snížená",J271,0)</f>
        <v>0</v>
      </c>
      <c r="BG271" s="177">
        <f t="shared" ref="BG271:BG283" si="86">IF(N271="zákl. přenesená",J271,0)</f>
        <v>0</v>
      </c>
      <c r="BH271" s="177">
        <f t="shared" ref="BH271:BH283" si="87">IF(N271="sníž. přenesená",J271,0)</f>
        <v>0</v>
      </c>
      <c r="BI271" s="177">
        <f t="shared" ref="BI271:BI283" si="88">IF(N271="nulová",J271,0)</f>
        <v>0</v>
      </c>
      <c r="BJ271" s="17" t="s">
        <v>82</v>
      </c>
      <c r="BK271" s="177">
        <f t="shared" ref="BK271:BK283" si="89">ROUND(I271*H271,2)</f>
        <v>0</v>
      </c>
      <c r="BL271" s="17" t="s">
        <v>82</v>
      </c>
      <c r="BM271" s="176" t="s">
        <v>636</v>
      </c>
    </row>
    <row r="272" spans="1:65" s="2" customFormat="1" ht="24.2" customHeight="1">
      <c r="A272" s="34"/>
      <c r="B272" s="35"/>
      <c r="C272" s="164" t="s">
        <v>297</v>
      </c>
      <c r="D272" s="164" t="s">
        <v>115</v>
      </c>
      <c r="E272" s="165" t="s">
        <v>637</v>
      </c>
      <c r="F272" s="166" t="s">
        <v>638</v>
      </c>
      <c r="G272" s="167" t="s">
        <v>118</v>
      </c>
      <c r="H272" s="168">
        <v>1</v>
      </c>
      <c r="I272" s="169"/>
      <c r="J272" s="170">
        <f t="shared" si="80"/>
        <v>0</v>
      </c>
      <c r="K272" s="166" t="s">
        <v>119</v>
      </c>
      <c r="L272" s="171"/>
      <c r="M272" s="172" t="s">
        <v>1</v>
      </c>
      <c r="N272" s="173" t="s">
        <v>39</v>
      </c>
      <c r="O272" s="71"/>
      <c r="P272" s="174">
        <f t="shared" si="81"/>
        <v>0</v>
      </c>
      <c r="Q272" s="174">
        <v>0</v>
      </c>
      <c r="R272" s="174">
        <f t="shared" si="82"/>
        <v>0</v>
      </c>
      <c r="S272" s="174">
        <v>0</v>
      </c>
      <c r="T272" s="175">
        <f t="shared" si="83"/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6" t="s">
        <v>84</v>
      </c>
      <c r="AT272" s="176" t="s">
        <v>115</v>
      </c>
      <c r="AU272" s="176" t="s">
        <v>74</v>
      </c>
      <c r="AY272" s="17" t="s">
        <v>120</v>
      </c>
      <c r="BE272" s="177">
        <f t="shared" si="84"/>
        <v>0</v>
      </c>
      <c r="BF272" s="177">
        <f t="shared" si="85"/>
        <v>0</v>
      </c>
      <c r="BG272" s="177">
        <f t="shared" si="86"/>
        <v>0</v>
      </c>
      <c r="BH272" s="177">
        <f t="shared" si="87"/>
        <v>0</v>
      </c>
      <c r="BI272" s="177">
        <f t="shared" si="88"/>
        <v>0</v>
      </c>
      <c r="BJ272" s="17" t="s">
        <v>82</v>
      </c>
      <c r="BK272" s="177">
        <f t="shared" si="89"/>
        <v>0</v>
      </c>
      <c r="BL272" s="17" t="s">
        <v>82</v>
      </c>
      <c r="BM272" s="176" t="s">
        <v>639</v>
      </c>
    </row>
    <row r="273" spans="1:65" s="2" customFormat="1" ht="24.2" customHeight="1">
      <c r="A273" s="34"/>
      <c r="B273" s="35"/>
      <c r="C273" s="164" t="s">
        <v>640</v>
      </c>
      <c r="D273" s="164" t="s">
        <v>115</v>
      </c>
      <c r="E273" s="165" t="s">
        <v>641</v>
      </c>
      <c r="F273" s="166" t="s">
        <v>642</v>
      </c>
      <c r="G273" s="167" t="s">
        <v>118</v>
      </c>
      <c r="H273" s="168">
        <v>1</v>
      </c>
      <c r="I273" s="169"/>
      <c r="J273" s="170">
        <f t="shared" si="80"/>
        <v>0</v>
      </c>
      <c r="K273" s="166" t="s">
        <v>119</v>
      </c>
      <c r="L273" s="171"/>
      <c r="M273" s="172" t="s">
        <v>1</v>
      </c>
      <c r="N273" s="173" t="s">
        <v>39</v>
      </c>
      <c r="O273" s="71"/>
      <c r="P273" s="174">
        <f t="shared" si="81"/>
        <v>0</v>
      </c>
      <c r="Q273" s="174">
        <v>0</v>
      </c>
      <c r="R273" s="174">
        <f t="shared" si="82"/>
        <v>0</v>
      </c>
      <c r="S273" s="174">
        <v>0</v>
      </c>
      <c r="T273" s="175">
        <f t="shared" si="8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6" t="s">
        <v>84</v>
      </c>
      <c r="AT273" s="176" t="s">
        <v>115</v>
      </c>
      <c r="AU273" s="176" t="s">
        <v>74</v>
      </c>
      <c r="AY273" s="17" t="s">
        <v>120</v>
      </c>
      <c r="BE273" s="177">
        <f t="shared" si="84"/>
        <v>0</v>
      </c>
      <c r="BF273" s="177">
        <f t="shared" si="85"/>
        <v>0</v>
      </c>
      <c r="BG273" s="177">
        <f t="shared" si="86"/>
        <v>0</v>
      </c>
      <c r="BH273" s="177">
        <f t="shared" si="87"/>
        <v>0</v>
      </c>
      <c r="BI273" s="177">
        <f t="shared" si="88"/>
        <v>0</v>
      </c>
      <c r="BJ273" s="17" t="s">
        <v>82</v>
      </c>
      <c r="BK273" s="177">
        <f t="shared" si="89"/>
        <v>0</v>
      </c>
      <c r="BL273" s="17" t="s">
        <v>82</v>
      </c>
      <c r="BM273" s="176" t="s">
        <v>643</v>
      </c>
    </row>
    <row r="274" spans="1:65" s="2" customFormat="1" ht="24.2" customHeight="1">
      <c r="A274" s="34"/>
      <c r="B274" s="35"/>
      <c r="C274" s="164" t="s">
        <v>644</v>
      </c>
      <c r="D274" s="164" t="s">
        <v>115</v>
      </c>
      <c r="E274" s="165" t="s">
        <v>645</v>
      </c>
      <c r="F274" s="166" t="s">
        <v>646</v>
      </c>
      <c r="G274" s="167" t="s">
        <v>118</v>
      </c>
      <c r="H274" s="168">
        <v>1</v>
      </c>
      <c r="I274" s="169"/>
      <c r="J274" s="170">
        <f t="shared" si="80"/>
        <v>0</v>
      </c>
      <c r="K274" s="166" t="s">
        <v>119</v>
      </c>
      <c r="L274" s="171"/>
      <c r="M274" s="172" t="s">
        <v>1</v>
      </c>
      <c r="N274" s="173" t="s">
        <v>39</v>
      </c>
      <c r="O274" s="71"/>
      <c r="P274" s="174">
        <f t="shared" si="81"/>
        <v>0</v>
      </c>
      <c r="Q274" s="174">
        <v>0</v>
      </c>
      <c r="R274" s="174">
        <f t="shared" si="82"/>
        <v>0</v>
      </c>
      <c r="S274" s="174">
        <v>0</v>
      </c>
      <c r="T274" s="175">
        <f t="shared" si="8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6" t="s">
        <v>84</v>
      </c>
      <c r="AT274" s="176" t="s">
        <v>115</v>
      </c>
      <c r="AU274" s="176" t="s">
        <v>74</v>
      </c>
      <c r="AY274" s="17" t="s">
        <v>120</v>
      </c>
      <c r="BE274" s="177">
        <f t="shared" si="84"/>
        <v>0</v>
      </c>
      <c r="BF274" s="177">
        <f t="shared" si="85"/>
        <v>0</v>
      </c>
      <c r="BG274" s="177">
        <f t="shared" si="86"/>
        <v>0</v>
      </c>
      <c r="BH274" s="177">
        <f t="shared" si="87"/>
        <v>0</v>
      </c>
      <c r="BI274" s="177">
        <f t="shared" si="88"/>
        <v>0</v>
      </c>
      <c r="BJ274" s="17" t="s">
        <v>82</v>
      </c>
      <c r="BK274" s="177">
        <f t="shared" si="89"/>
        <v>0</v>
      </c>
      <c r="BL274" s="17" t="s">
        <v>82</v>
      </c>
      <c r="BM274" s="176" t="s">
        <v>647</v>
      </c>
    </row>
    <row r="275" spans="1:65" s="2" customFormat="1" ht="24.2" customHeight="1">
      <c r="A275" s="34"/>
      <c r="B275" s="35"/>
      <c r="C275" s="164" t="s">
        <v>648</v>
      </c>
      <c r="D275" s="164" t="s">
        <v>115</v>
      </c>
      <c r="E275" s="165" t="s">
        <v>649</v>
      </c>
      <c r="F275" s="166" t="s">
        <v>650</v>
      </c>
      <c r="G275" s="167" t="s">
        <v>118</v>
      </c>
      <c r="H275" s="168">
        <v>1</v>
      </c>
      <c r="I275" s="169"/>
      <c r="J275" s="170">
        <f t="shared" si="80"/>
        <v>0</v>
      </c>
      <c r="K275" s="166" t="s">
        <v>119</v>
      </c>
      <c r="L275" s="171"/>
      <c r="M275" s="172" t="s">
        <v>1</v>
      </c>
      <c r="N275" s="173" t="s">
        <v>39</v>
      </c>
      <c r="O275" s="71"/>
      <c r="P275" s="174">
        <f t="shared" si="81"/>
        <v>0</v>
      </c>
      <c r="Q275" s="174">
        <v>0</v>
      </c>
      <c r="R275" s="174">
        <f t="shared" si="82"/>
        <v>0</v>
      </c>
      <c r="S275" s="174">
        <v>0</v>
      </c>
      <c r="T275" s="175">
        <f t="shared" si="83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6" t="s">
        <v>84</v>
      </c>
      <c r="AT275" s="176" t="s">
        <v>115</v>
      </c>
      <c r="AU275" s="176" t="s">
        <v>74</v>
      </c>
      <c r="AY275" s="17" t="s">
        <v>120</v>
      </c>
      <c r="BE275" s="177">
        <f t="shared" si="84"/>
        <v>0</v>
      </c>
      <c r="BF275" s="177">
        <f t="shared" si="85"/>
        <v>0</v>
      </c>
      <c r="BG275" s="177">
        <f t="shared" si="86"/>
        <v>0</v>
      </c>
      <c r="BH275" s="177">
        <f t="shared" si="87"/>
        <v>0</v>
      </c>
      <c r="BI275" s="177">
        <f t="shared" si="88"/>
        <v>0</v>
      </c>
      <c r="BJ275" s="17" t="s">
        <v>82</v>
      </c>
      <c r="BK275" s="177">
        <f t="shared" si="89"/>
        <v>0</v>
      </c>
      <c r="BL275" s="17" t="s">
        <v>82</v>
      </c>
      <c r="BM275" s="176" t="s">
        <v>651</v>
      </c>
    </row>
    <row r="276" spans="1:65" s="2" customFormat="1" ht="24.2" customHeight="1">
      <c r="A276" s="34"/>
      <c r="B276" s="35"/>
      <c r="C276" s="164" t="s">
        <v>652</v>
      </c>
      <c r="D276" s="164" t="s">
        <v>115</v>
      </c>
      <c r="E276" s="165" t="s">
        <v>653</v>
      </c>
      <c r="F276" s="166" t="s">
        <v>654</v>
      </c>
      <c r="G276" s="167" t="s">
        <v>118</v>
      </c>
      <c r="H276" s="168">
        <v>1</v>
      </c>
      <c r="I276" s="169"/>
      <c r="J276" s="170">
        <f t="shared" si="80"/>
        <v>0</v>
      </c>
      <c r="K276" s="166" t="s">
        <v>119</v>
      </c>
      <c r="L276" s="171"/>
      <c r="M276" s="172" t="s">
        <v>1</v>
      </c>
      <c r="N276" s="173" t="s">
        <v>39</v>
      </c>
      <c r="O276" s="71"/>
      <c r="P276" s="174">
        <f t="shared" si="81"/>
        <v>0</v>
      </c>
      <c r="Q276" s="174">
        <v>0</v>
      </c>
      <c r="R276" s="174">
        <f t="shared" si="82"/>
        <v>0</v>
      </c>
      <c r="S276" s="174">
        <v>0</v>
      </c>
      <c r="T276" s="175">
        <f t="shared" si="8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76" t="s">
        <v>149</v>
      </c>
      <c r="AT276" s="176" t="s">
        <v>115</v>
      </c>
      <c r="AU276" s="176" t="s">
        <v>74</v>
      </c>
      <c r="AY276" s="17" t="s">
        <v>120</v>
      </c>
      <c r="BE276" s="177">
        <f t="shared" si="84"/>
        <v>0</v>
      </c>
      <c r="BF276" s="177">
        <f t="shared" si="85"/>
        <v>0</v>
      </c>
      <c r="BG276" s="177">
        <f t="shared" si="86"/>
        <v>0</v>
      </c>
      <c r="BH276" s="177">
        <f t="shared" si="87"/>
        <v>0</v>
      </c>
      <c r="BI276" s="177">
        <f t="shared" si="88"/>
        <v>0</v>
      </c>
      <c r="BJ276" s="17" t="s">
        <v>82</v>
      </c>
      <c r="BK276" s="177">
        <f t="shared" si="89"/>
        <v>0</v>
      </c>
      <c r="BL276" s="17" t="s">
        <v>131</v>
      </c>
      <c r="BM276" s="176" t="s">
        <v>655</v>
      </c>
    </row>
    <row r="277" spans="1:65" s="2" customFormat="1" ht="16.5" customHeight="1">
      <c r="A277" s="34"/>
      <c r="B277" s="35"/>
      <c r="C277" s="164" t="s">
        <v>656</v>
      </c>
      <c r="D277" s="164" t="s">
        <v>115</v>
      </c>
      <c r="E277" s="165" t="s">
        <v>657</v>
      </c>
      <c r="F277" s="166" t="s">
        <v>658</v>
      </c>
      <c r="G277" s="167" t="s">
        <v>118</v>
      </c>
      <c r="H277" s="168">
        <v>1</v>
      </c>
      <c r="I277" s="169"/>
      <c r="J277" s="170">
        <f t="shared" si="80"/>
        <v>0</v>
      </c>
      <c r="K277" s="166" t="s">
        <v>119</v>
      </c>
      <c r="L277" s="171"/>
      <c r="M277" s="172" t="s">
        <v>1</v>
      </c>
      <c r="N277" s="173" t="s">
        <v>39</v>
      </c>
      <c r="O277" s="71"/>
      <c r="P277" s="174">
        <f t="shared" si="81"/>
        <v>0</v>
      </c>
      <c r="Q277" s="174">
        <v>0</v>
      </c>
      <c r="R277" s="174">
        <f t="shared" si="82"/>
        <v>0</v>
      </c>
      <c r="S277" s="174">
        <v>0</v>
      </c>
      <c r="T277" s="175">
        <f t="shared" si="8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6" t="s">
        <v>149</v>
      </c>
      <c r="AT277" s="176" t="s">
        <v>115</v>
      </c>
      <c r="AU277" s="176" t="s">
        <v>74</v>
      </c>
      <c r="AY277" s="17" t="s">
        <v>120</v>
      </c>
      <c r="BE277" s="177">
        <f t="shared" si="84"/>
        <v>0</v>
      </c>
      <c r="BF277" s="177">
        <f t="shared" si="85"/>
        <v>0</v>
      </c>
      <c r="BG277" s="177">
        <f t="shared" si="86"/>
        <v>0</v>
      </c>
      <c r="BH277" s="177">
        <f t="shared" si="87"/>
        <v>0</v>
      </c>
      <c r="BI277" s="177">
        <f t="shared" si="88"/>
        <v>0</v>
      </c>
      <c r="BJ277" s="17" t="s">
        <v>82</v>
      </c>
      <c r="BK277" s="177">
        <f t="shared" si="89"/>
        <v>0</v>
      </c>
      <c r="BL277" s="17" t="s">
        <v>131</v>
      </c>
      <c r="BM277" s="176" t="s">
        <v>659</v>
      </c>
    </row>
    <row r="278" spans="1:65" s="2" customFormat="1" ht="16.5" customHeight="1">
      <c r="A278" s="34"/>
      <c r="B278" s="35"/>
      <c r="C278" s="164" t="s">
        <v>660</v>
      </c>
      <c r="D278" s="164" t="s">
        <v>115</v>
      </c>
      <c r="E278" s="165" t="s">
        <v>661</v>
      </c>
      <c r="F278" s="166" t="s">
        <v>662</v>
      </c>
      <c r="G278" s="167" t="s">
        <v>118</v>
      </c>
      <c r="H278" s="168">
        <v>1</v>
      </c>
      <c r="I278" s="169"/>
      <c r="J278" s="170">
        <f t="shared" si="80"/>
        <v>0</v>
      </c>
      <c r="K278" s="166" t="s">
        <v>119</v>
      </c>
      <c r="L278" s="171"/>
      <c r="M278" s="172" t="s">
        <v>1</v>
      </c>
      <c r="N278" s="173" t="s">
        <v>39</v>
      </c>
      <c r="O278" s="71"/>
      <c r="P278" s="174">
        <f t="shared" si="81"/>
        <v>0</v>
      </c>
      <c r="Q278" s="174">
        <v>0</v>
      </c>
      <c r="R278" s="174">
        <f t="shared" si="82"/>
        <v>0</v>
      </c>
      <c r="S278" s="174">
        <v>0</v>
      </c>
      <c r="T278" s="175">
        <f t="shared" si="83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6" t="s">
        <v>149</v>
      </c>
      <c r="AT278" s="176" t="s">
        <v>115</v>
      </c>
      <c r="AU278" s="176" t="s">
        <v>74</v>
      </c>
      <c r="AY278" s="17" t="s">
        <v>120</v>
      </c>
      <c r="BE278" s="177">
        <f t="shared" si="84"/>
        <v>0</v>
      </c>
      <c r="BF278" s="177">
        <f t="shared" si="85"/>
        <v>0</v>
      </c>
      <c r="BG278" s="177">
        <f t="shared" si="86"/>
        <v>0</v>
      </c>
      <c r="BH278" s="177">
        <f t="shared" si="87"/>
        <v>0</v>
      </c>
      <c r="BI278" s="177">
        <f t="shared" si="88"/>
        <v>0</v>
      </c>
      <c r="BJ278" s="17" t="s">
        <v>82</v>
      </c>
      <c r="BK278" s="177">
        <f t="shared" si="89"/>
        <v>0</v>
      </c>
      <c r="BL278" s="17" t="s">
        <v>131</v>
      </c>
      <c r="BM278" s="176" t="s">
        <v>663</v>
      </c>
    </row>
    <row r="279" spans="1:65" s="2" customFormat="1" ht="21.75" customHeight="1">
      <c r="A279" s="34"/>
      <c r="B279" s="35"/>
      <c r="C279" s="164" t="s">
        <v>664</v>
      </c>
      <c r="D279" s="164" t="s">
        <v>115</v>
      </c>
      <c r="E279" s="165" t="s">
        <v>665</v>
      </c>
      <c r="F279" s="166" t="s">
        <v>666</v>
      </c>
      <c r="G279" s="167" t="s">
        <v>118</v>
      </c>
      <c r="H279" s="168">
        <v>1</v>
      </c>
      <c r="I279" s="169"/>
      <c r="J279" s="170">
        <f t="shared" si="80"/>
        <v>0</v>
      </c>
      <c r="K279" s="166" t="s">
        <v>119</v>
      </c>
      <c r="L279" s="171"/>
      <c r="M279" s="172" t="s">
        <v>1</v>
      </c>
      <c r="N279" s="173" t="s">
        <v>39</v>
      </c>
      <c r="O279" s="71"/>
      <c r="P279" s="174">
        <f t="shared" si="81"/>
        <v>0</v>
      </c>
      <c r="Q279" s="174">
        <v>0</v>
      </c>
      <c r="R279" s="174">
        <f t="shared" si="82"/>
        <v>0</v>
      </c>
      <c r="S279" s="174">
        <v>0</v>
      </c>
      <c r="T279" s="175">
        <f t="shared" si="8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6" t="s">
        <v>149</v>
      </c>
      <c r="AT279" s="176" t="s">
        <v>115</v>
      </c>
      <c r="AU279" s="176" t="s">
        <v>74</v>
      </c>
      <c r="AY279" s="17" t="s">
        <v>120</v>
      </c>
      <c r="BE279" s="177">
        <f t="shared" si="84"/>
        <v>0</v>
      </c>
      <c r="BF279" s="177">
        <f t="shared" si="85"/>
        <v>0</v>
      </c>
      <c r="BG279" s="177">
        <f t="shared" si="86"/>
        <v>0</v>
      </c>
      <c r="BH279" s="177">
        <f t="shared" si="87"/>
        <v>0</v>
      </c>
      <c r="BI279" s="177">
        <f t="shared" si="88"/>
        <v>0</v>
      </c>
      <c r="BJ279" s="17" t="s">
        <v>82</v>
      </c>
      <c r="BK279" s="177">
        <f t="shared" si="89"/>
        <v>0</v>
      </c>
      <c r="BL279" s="17" t="s">
        <v>131</v>
      </c>
      <c r="BM279" s="176" t="s">
        <v>667</v>
      </c>
    </row>
    <row r="280" spans="1:65" s="2" customFormat="1" ht="21.75" customHeight="1">
      <c r="A280" s="34"/>
      <c r="B280" s="35"/>
      <c r="C280" s="164" t="s">
        <v>668</v>
      </c>
      <c r="D280" s="164" t="s">
        <v>115</v>
      </c>
      <c r="E280" s="165" t="s">
        <v>669</v>
      </c>
      <c r="F280" s="166" t="s">
        <v>670</v>
      </c>
      <c r="G280" s="167" t="s">
        <v>118</v>
      </c>
      <c r="H280" s="168">
        <v>1</v>
      </c>
      <c r="I280" s="169"/>
      <c r="J280" s="170">
        <f t="shared" si="80"/>
        <v>0</v>
      </c>
      <c r="K280" s="166" t="s">
        <v>119</v>
      </c>
      <c r="L280" s="171"/>
      <c r="M280" s="172" t="s">
        <v>1</v>
      </c>
      <c r="N280" s="173" t="s">
        <v>39</v>
      </c>
      <c r="O280" s="71"/>
      <c r="P280" s="174">
        <f t="shared" si="81"/>
        <v>0</v>
      </c>
      <c r="Q280" s="174">
        <v>0</v>
      </c>
      <c r="R280" s="174">
        <f t="shared" si="82"/>
        <v>0</v>
      </c>
      <c r="S280" s="174">
        <v>0</v>
      </c>
      <c r="T280" s="175">
        <f t="shared" si="8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6" t="s">
        <v>149</v>
      </c>
      <c r="AT280" s="176" t="s">
        <v>115</v>
      </c>
      <c r="AU280" s="176" t="s">
        <v>74</v>
      </c>
      <c r="AY280" s="17" t="s">
        <v>120</v>
      </c>
      <c r="BE280" s="177">
        <f t="shared" si="84"/>
        <v>0</v>
      </c>
      <c r="BF280" s="177">
        <f t="shared" si="85"/>
        <v>0</v>
      </c>
      <c r="BG280" s="177">
        <f t="shared" si="86"/>
        <v>0</v>
      </c>
      <c r="BH280" s="177">
        <f t="shared" si="87"/>
        <v>0</v>
      </c>
      <c r="BI280" s="177">
        <f t="shared" si="88"/>
        <v>0</v>
      </c>
      <c r="BJ280" s="17" t="s">
        <v>82</v>
      </c>
      <c r="BK280" s="177">
        <f t="shared" si="89"/>
        <v>0</v>
      </c>
      <c r="BL280" s="17" t="s">
        <v>131</v>
      </c>
      <c r="BM280" s="176" t="s">
        <v>671</v>
      </c>
    </row>
    <row r="281" spans="1:65" s="2" customFormat="1" ht="24.2" customHeight="1">
      <c r="A281" s="34"/>
      <c r="B281" s="35"/>
      <c r="C281" s="164" t="s">
        <v>672</v>
      </c>
      <c r="D281" s="164" t="s">
        <v>115</v>
      </c>
      <c r="E281" s="165" t="s">
        <v>673</v>
      </c>
      <c r="F281" s="166" t="s">
        <v>674</v>
      </c>
      <c r="G281" s="167" t="s">
        <v>675</v>
      </c>
      <c r="H281" s="168">
        <v>1</v>
      </c>
      <c r="I281" s="169"/>
      <c r="J281" s="170">
        <f t="shared" si="80"/>
        <v>0</v>
      </c>
      <c r="K281" s="166" t="s">
        <v>119</v>
      </c>
      <c r="L281" s="171"/>
      <c r="M281" s="172" t="s">
        <v>1</v>
      </c>
      <c r="N281" s="173" t="s">
        <v>39</v>
      </c>
      <c r="O281" s="71"/>
      <c r="P281" s="174">
        <f t="shared" si="81"/>
        <v>0</v>
      </c>
      <c r="Q281" s="174">
        <v>0</v>
      </c>
      <c r="R281" s="174">
        <f t="shared" si="82"/>
        <v>0</v>
      </c>
      <c r="S281" s="174">
        <v>0</v>
      </c>
      <c r="T281" s="175">
        <f t="shared" si="8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6" t="s">
        <v>149</v>
      </c>
      <c r="AT281" s="176" t="s">
        <v>115</v>
      </c>
      <c r="AU281" s="176" t="s">
        <v>74</v>
      </c>
      <c r="AY281" s="17" t="s">
        <v>120</v>
      </c>
      <c r="BE281" s="177">
        <f t="shared" si="84"/>
        <v>0</v>
      </c>
      <c r="BF281" s="177">
        <f t="shared" si="85"/>
        <v>0</v>
      </c>
      <c r="BG281" s="177">
        <f t="shared" si="86"/>
        <v>0</v>
      </c>
      <c r="BH281" s="177">
        <f t="shared" si="87"/>
        <v>0</v>
      </c>
      <c r="BI281" s="177">
        <f t="shared" si="88"/>
        <v>0</v>
      </c>
      <c r="BJ281" s="17" t="s">
        <v>82</v>
      </c>
      <c r="BK281" s="177">
        <f t="shared" si="89"/>
        <v>0</v>
      </c>
      <c r="BL281" s="17" t="s">
        <v>131</v>
      </c>
      <c r="BM281" s="176" t="s">
        <v>676</v>
      </c>
    </row>
    <row r="282" spans="1:65" s="2" customFormat="1" ht="37.9" customHeight="1">
      <c r="A282" s="34"/>
      <c r="B282" s="35"/>
      <c r="C282" s="164" t="s">
        <v>677</v>
      </c>
      <c r="D282" s="164" t="s">
        <v>115</v>
      </c>
      <c r="E282" s="165" t="s">
        <v>678</v>
      </c>
      <c r="F282" s="166" t="s">
        <v>679</v>
      </c>
      <c r="G282" s="167" t="s">
        <v>675</v>
      </c>
      <c r="H282" s="168">
        <v>1</v>
      </c>
      <c r="I282" s="169"/>
      <c r="J282" s="170">
        <f t="shared" si="80"/>
        <v>0</v>
      </c>
      <c r="K282" s="166" t="s">
        <v>119</v>
      </c>
      <c r="L282" s="171"/>
      <c r="M282" s="172" t="s">
        <v>1</v>
      </c>
      <c r="N282" s="173" t="s">
        <v>39</v>
      </c>
      <c r="O282" s="71"/>
      <c r="P282" s="174">
        <f t="shared" si="81"/>
        <v>0</v>
      </c>
      <c r="Q282" s="174">
        <v>0</v>
      </c>
      <c r="R282" s="174">
        <f t="shared" si="82"/>
        <v>0</v>
      </c>
      <c r="S282" s="174">
        <v>0</v>
      </c>
      <c r="T282" s="175">
        <f t="shared" si="8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6" t="s">
        <v>149</v>
      </c>
      <c r="AT282" s="176" t="s">
        <v>115</v>
      </c>
      <c r="AU282" s="176" t="s">
        <v>74</v>
      </c>
      <c r="AY282" s="17" t="s">
        <v>120</v>
      </c>
      <c r="BE282" s="177">
        <f t="shared" si="84"/>
        <v>0</v>
      </c>
      <c r="BF282" s="177">
        <f t="shared" si="85"/>
        <v>0</v>
      </c>
      <c r="BG282" s="177">
        <f t="shared" si="86"/>
        <v>0</v>
      </c>
      <c r="BH282" s="177">
        <f t="shared" si="87"/>
        <v>0</v>
      </c>
      <c r="BI282" s="177">
        <f t="shared" si="88"/>
        <v>0</v>
      </c>
      <c r="BJ282" s="17" t="s">
        <v>82</v>
      </c>
      <c r="BK282" s="177">
        <f t="shared" si="89"/>
        <v>0</v>
      </c>
      <c r="BL282" s="17" t="s">
        <v>131</v>
      </c>
      <c r="BM282" s="176" t="s">
        <v>680</v>
      </c>
    </row>
    <row r="283" spans="1:65" s="2" customFormat="1" ht="37.9" customHeight="1">
      <c r="A283" s="34"/>
      <c r="B283" s="35"/>
      <c r="C283" s="164" t="s">
        <v>681</v>
      </c>
      <c r="D283" s="164" t="s">
        <v>115</v>
      </c>
      <c r="E283" s="165" t="s">
        <v>682</v>
      </c>
      <c r="F283" s="166" t="s">
        <v>683</v>
      </c>
      <c r="G283" s="167" t="s">
        <v>675</v>
      </c>
      <c r="H283" s="168">
        <v>1560</v>
      </c>
      <c r="I283" s="169"/>
      <c r="J283" s="170">
        <f t="shared" si="80"/>
        <v>0</v>
      </c>
      <c r="K283" s="166" t="s">
        <v>119</v>
      </c>
      <c r="L283" s="171"/>
      <c r="M283" s="172" t="s">
        <v>1</v>
      </c>
      <c r="N283" s="173" t="s">
        <v>39</v>
      </c>
      <c r="O283" s="71"/>
      <c r="P283" s="174">
        <f t="shared" si="81"/>
        <v>0</v>
      </c>
      <c r="Q283" s="174">
        <v>0</v>
      </c>
      <c r="R283" s="174">
        <f t="shared" si="82"/>
        <v>0</v>
      </c>
      <c r="S283" s="174">
        <v>0</v>
      </c>
      <c r="T283" s="175">
        <f t="shared" si="8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6" t="s">
        <v>84</v>
      </c>
      <c r="AT283" s="176" t="s">
        <v>115</v>
      </c>
      <c r="AU283" s="176" t="s">
        <v>74</v>
      </c>
      <c r="AY283" s="17" t="s">
        <v>120</v>
      </c>
      <c r="BE283" s="177">
        <f t="shared" si="84"/>
        <v>0</v>
      </c>
      <c r="BF283" s="177">
        <f t="shared" si="85"/>
        <v>0</v>
      </c>
      <c r="BG283" s="177">
        <f t="shared" si="86"/>
        <v>0</v>
      </c>
      <c r="BH283" s="177">
        <f t="shared" si="87"/>
        <v>0</v>
      </c>
      <c r="BI283" s="177">
        <f t="shared" si="88"/>
        <v>0</v>
      </c>
      <c r="BJ283" s="17" t="s">
        <v>82</v>
      </c>
      <c r="BK283" s="177">
        <f t="shared" si="89"/>
        <v>0</v>
      </c>
      <c r="BL283" s="17" t="s">
        <v>82</v>
      </c>
      <c r="BM283" s="176" t="s">
        <v>684</v>
      </c>
    </row>
    <row r="284" spans="1:65" s="11" customFormat="1" ht="11.25">
      <c r="B284" s="178"/>
      <c r="C284" s="179"/>
      <c r="D284" s="180" t="s">
        <v>122</v>
      </c>
      <c r="E284" s="181" t="s">
        <v>1</v>
      </c>
      <c r="F284" s="182" t="s">
        <v>685</v>
      </c>
      <c r="G284" s="179"/>
      <c r="H284" s="183">
        <v>1560</v>
      </c>
      <c r="I284" s="184"/>
      <c r="J284" s="179"/>
      <c r="K284" s="179"/>
      <c r="L284" s="185"/>
      <c r="M284" s="186"/>
      <c r="N284" s="187"/>
      <c r="O284" s="187"/>
      <c r="P284" s="187"/>
      <c r="Q284" s="187"/>
      <c r="R284" s="187"/>
      <c r="S284" s="187"/>
      <c r="T284" s="188"/>
      <c r="AT284" s="189" t="s">
        <v>122</v>
      </c>
      <c r="AU284" s="189" t="s">
        <v>74</v>
      </c>
      <c r="AV284" s="11" t="s">
        <v>84</v>
      </c>
      <c r="AW284" s="11" t="s">
        <v>30</v>
      </c>
      <c r="AX284" s="11" t="s">
        <v>82</v>
      </c>
      <c r="AY284" s="189" t="s">
        <v>120</v>
      </c>
    </row>
    <row r="285" spans="1:65" s="2" customFormat="1" ht="37.9" customHeight="1">
      <c r="A285" s="34"/>
      <c r="B285" s="35"/>
      <c r="C285" s="164" t="s">
        <v>686</v>
      </c>
      <c r="D285" s="164" t="s">
        <v>115</v>
      </c>
      <c r="E285" s="165" t="s">
        <v>687</v>
      </c>
      <c r="F285" s="166" t="s">
        <v>688</v>
      </c>
      <c r="G285" s="167" t="s">
        <v>675</v>
      </c>
      <c r="H285" s="168">
        <v>1</v>
      </c>
      <c r="I285" s="169"/>
      <c r="J285" s="170">
        <f>ROUND(I285*H285,2)</f>
        <v>0</v>
      </c>
      <c r="K285" s="166" t="s">
        <v>119</v>
      </c>
      <c r="L285" s="171"/>
      <c r="M285" s="172" t="s">
        <v>1</v>
      </c>
      <c r="N285" s="173" t="s">
        <v>39</v>
      </c>
      <c r="O285" s="71"/>
      <c r="P285" s="174">
        <f>O285*H285</f>
        <v>0</v>
      </c>
      <c r="Q285" s="174">
        <v>0</v>
      </c>
      <c r="R285" s="174">
        <f>Q285*H285</f>
        <v>0</v>
      </c>
      <c r="S285" s="174">
        <v>0</v>
      </c>
      <c r="T285" s="17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6" t="s">
        <v>84</v>
      </c>
      <c r="AT285" s="176" t="s">
        <v>115</v>
      </c>
      <c r="AU285" s="176" t="s">
        <v>74</v>
      </c>
      <c r="AY285" s="17" t="s">
        <v>120</v>
      </c>
      <c r="BE285" s="177">
        <f>IF(N285="základní",J285,0)</f>
        <v>0</v>
      </c>
      <c r="BF285" s="177">
        <f>IF(N285="snížená",J285,0)</f>
        <v>0</v>
      </c>
      <c r="BG285" s="177">
        <f>IF(N285="zákl. přenesená",J285,0)</f>
        <v>0</v>
      </c>
      <c r="BH285" s="177">
        <f>IF(N285="sníž. přenesená",J285,0)</f>
        <v>0</v>
      </c>
      <c r="BI285" s="177">
        <f>IF(N285="nulová",J285,0)</f>
        <v>0</v>
      </c>
      <c r="BJ285" s="17" t="s">
        <v>82</v>
      </c>
      <c r="BK285" s="177">
        <f>ROUND(I285*H285,2)</f>
        <v>0</v>
      </c>
      <c r="BL285" s="17" t="s">
        <v>82</v>
      </c>
      <c r="BM285" s="176" t="s">
        <v>689</v>
      </c>
    </row>
    <row r="286" spans="1:65" s="2" customFormat="1" ht="37.9" customHeight="1">
      <c r="A286" s="34"/>
      <c r="B286" s="35"/>
      <c r="C286" s="164" t="s">
        <v>690</v>
      </c>
      <c r="D286" s="164" t="s">
        <v>115</v>
      </c>
      <c r="E286" s="165" t="s">
        <v>691</v>
      </c>
      <c r="F286" s="166" t="s">
        <v>692</v>
      </c>
      <c r="G286" s="167" t="s">
        <v>675</v>
      </c>
      <c r="H286" s="168">
        <v>1</v>
      </c>
      <c r="I286" s="169"/>
      <c r="J286" s="170">
        <f>ROUND(I286*H286,2)</f>
        <v>0</v>
      </c>
      <c r="K286" s="166" t="s">
        <v>119</v>
      </c>
      <c r="L286" s="171"/>
      <c r="M286" s="172" t="s">
        <v>1</v>
      </c>
      <c r="N286" s="173" t="s">
        <v>39</v>
      </c>
      <c r="O286" s="71"/>
      <c r="P286" s="174">
        <f>O286*H286</f>
        <v>0</v>
      </c>
      <c r="Q286" s="174">
        <v>0</v>
      </c>
      <c r="R286" s="174">
        <f>Q286*H286</f>
        <v>0</v>
      </c>
      <c r="S286" s="174">
        <v>0</v>
      </c>
      <c r="T286" s="17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6" t="s">
        <v>84</v>
      </c>
      <c r="AT286" s="176" t="s">
        <v>115</v>
      </c>
      <c r="AU286" s="176" t="s">
        <v>74</v>
      </c>
      <c r="AY286" s="17" t="s">
        <v>120</v>
      </c>
      <c r="BE286" s="177">
        <f>IF(N286="základní",J286,0)</f>
        <v>0</v>
      </c>
      <c r="BF286" s="177">
        <f>IF(N286="snížená",J286,0)</f>
        <v>0</v>
      </c>
      <c r="BG286" s="177">
        <f>IF(N286="zákl. přenesená",J286,0)</f>
        <v>0</v>
      </c>
      <c r="BH286" s="177">
        <f>IF(N286="sníž. přenesená",J286,0)</f>
        <v>0</v>
      </c>
      <c r="BI286" s="177">
        <f>IF(N286="nulová",J286,0)</f>
        <v>0</v>
      </c>
      <c r="BJ286" s="17" t="s">
        <v>82</v>
      </c>
      <c r="BK286" s="177">
        <f>ROUND(I286*H286,2)</f>
        <v>0</v>
      </c>
      <c r="BL286" s="17" t="s">
        <v>82</v>
      </c>
      <c r="BM286" s="176" t="s">
        <v>693</v>
      </c>
    </row>
    <row r="287" spans="1:65" s="2" customFormat="1" ht="37.9" customHeight="1">
      <c r="A287" s="34"/>
      <c r="B287" s="35"/>
      <c r="C287" s="164" t="s">
        <v>694</v>
      </c>
      <c r="D287" s="164" t="s">
        <v>115</v>
      </c>
      <c r="E287" s="165" t="s">
        <v>695</v>
      </c>
      <c r="F287" s="166" t="s">
        <v>696</v>
      </c>
      <c r="G287" s="167" t="s">
        <v>675</v>
      </c>
      <c r="H287" s="168">
        <v>3840</v>
      </c>
      <c r="I287" s="169"/>
      <c r="J287" s="170">
        <f>ROUND(I287*H287,2)</f>
        <v>0</v>
      </c>
      <c r="K287" s="166" t="s">
        <v>119</v>
      </c>
      <c r="L287" s="171"/>
      <c r="M287" s="172" t="s">
        <v>1</v>
      </c>
      <c r="N287" s="173" t="s">
        <v>39</v>
      </c>
      <c r="O287" s="71"/>
      <c r="P287" s="174">
        <f>O287*H287</f>
        <v>0</v>
      </c>
      <c r="Q287" s="174">
        <v>0</v>
      </c>
      <c r="R287" s="174">
        <f>Q287*H287</f>
        <v>0</v>
      </c>
      <c r="S287" s="174">
        <v>0</v>
      </c>
      <c r="T287" s="175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76" t="s">
        <v>84</v>
      </c>
      <c r="AT287" s="176" t="s">
        <v>115</v>
      </c>
      <c r="AU287" s="176" t="s">
        <v>74</v>
      </c>
      <c r="AY287" s="17" t="s">
        <v>120</v>
      </c>
      <c r="BE287" s="177">
        <f>IF(N287="základní",J287,0)</f>
        <v>0</v>
      </c>
      <c r="BF287" s="177">
        <f>IF(N287="snížená",J287,0)</f>
        <v>0</v>
      </c>
      <c r="BG287" s="177">
        <f>IF(N287="zákl. přenesená",J287,0)</f>
        <v>0</v>
      </c>
      <c r="BH287" s="177">
        <f>IF(N287="sníž. přenesená",J287,0)</f>
        <v>0</v>
      </c>
      <c r="BI287" s="177">
        <f>IF(N287="nulová",J287,0)</f>
        <v>0</v>
      </c>
      <c r="BJ287" s="17" t="s">
        <v>82</v>
      </c>
      <c r="BK287" s="177">
        <f>ROUND(I287*H287,2)</f>
        <v>0</v>
      </c>
      <c r="BL287" s="17" t="s">
        <v>82</v>
      </c>
      <c r="BM287" s="176" t="s">
        <v>697</v>
      </c>
    </row>
    <row r="288" spans="1:65" s="11" customFormat="1" ht="11.25">
      <c r="B288" s="178"/>
      <c r="C288" s="179"/>
      <c r="D288" s="180" t="s">
        <v>122</v>
      </c>
      <c r="E288" s="181" t="s">
        <v>1</v>
      </c>
      <c r="F288" s="182" t="s">
        <v>698</v>
      </c>
      <c r="G288" s="179"/>
      <c r="H288" s="183">
        <v>3840</v>
      </c>
      <c r="I288" s="184"/>
      <c r="J288" s="179"/>
      <c r="K288" s="179"/>
      <c r="L288" s="185"/>
      <c r="M288" s="186"/>
      <c r="N288" s="187"/>
      <c r="O288" s="187"/>
      <c r="P288" s="187"/>
      <c r="Q288" s="187"/>
      <c r="R288" s="187"/>
      <c r="S288" s="187"/>
      <c r="T288" s="188"/>
      <c r="AT288" s="189" t="s">
        <v>122</v>
      </c>
      <c r="AU288" s="189" t="s">
        <v>74</v>
      </c>
      <c r="AV288" s="11" t="s">
        <v>84</v>
      </c>
      <c r="AW288" s="11" t="s">
        <v>30</v>
      </c>
      <c r="AX288" s="11" t="s">
        <v>82</v>
      </c>
      <c r="AY288" s="189" t="s">
        <v>120</v>
      </c>
    </row>
    <row r="289" spans="1:65" s="2" customFormat="1" ht="37.9" customHeight="1">
      <c r="A289" s="34"/>
      <c r="B289" s="35"/>
      <c r="C289" s="164" t="s">
        <v>699</v>
      </c>
      <c r="D289" s="164" t="s">
        <v>115</v>
      </c>
      <c r="E289" s="165" t="s">
        <v>700</v>
      </c>
      <c r="F289" s="166" t="s">
        <v>701</v>
      </c>
      <c r="G289" s="167" t="s">
        <v>675</v>
      </c>
      <c r="H289" s="168">
        <v>365</v>
      </c>
      <c r="I289" s="169"/>
      <c r="J289" s="170">
        <f t="shared" ref="J289:J300" si="90">ROUND(I289*H289,2)</f>
        <v>0</v>
      </c>
      <c r="K289" s="166" t="s">
        <v>119</v>
      </c>
      <c r="L289" s="171"/>
      <c r="M289" s="172" t="s">
        <v>1</v>
      </c>
      <c r="N289" s="173" t="s">
        <v>39</v>
      </c>
      <c r="O289" s="71"/>
      <c r="P289" s="174">
        <f t="shared" ref="P289:P300" si="91">O289*H289</f>
        <v>0</v>
      </c>
      <c r="Q289" s="174">
        <v>0</v>
      </c>
      <c r="R289" s="174">
        <f t="shared" ref="R289:R300" si="92">Q289*H289</f>
        <v>0</v>
      </c>
      <c r="S289" s="174">
        <v>0</v>
      </c>
      <c r="T289" s="175">
        <f t="shared" ref="T289:T300" si="93"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6" t="s">
        <v>84</v>
      </c>
      <c r="AT289" s="176" t="s">
        <v>115</v>
      </c>
      <c r="AU289" s="176" t="s">
        <v>74</v>
      </c>
      <c r="AY289" s="17" t="s">
        <v>120</v>
      </c>
      <c r="BE289" s="177">
        <f t="shared" ref="BE289:BE300" si="94">IF(N289="základní",J289,0)</f>
        <v>0</v>
      </c>
      <c r="BF289" s="177">
        <f t="shared" ref="BF289:BF300" si="95">IF(N289="snížená",J289,0)</f>
        <v>0</v>
      </c>
      <c r="BG289" s="177">
        <f t="shared" ref="BG289:BG300" si="96">IF(N289="zákl. přenesená",J289,0)</f>
        <v>0</v>
      </c>
      <c r="BH289" s="177">
        <f t="shared" ref="BH289:BH300" si="97">IF(N289="sníž. přenesená",J289,0)</f>
        <v>0</v>
      </c>
      <c r="BI289" s="177">
        <f t="shared" ref="BI289:BI300" si="98">IF(N289="nulová",J289,0)</f>
        <v>0</v>
      </c>
      <c r="BJ289" s="17" t="s">
        <v>82</v>
      </c>
      <c r="BK289" s="177">
        <f t="shared" ref="BK289:BK300" si="99">ROUND(I289*H289,2)</f>
        <v>0</v>
      </c>
      <c r="BL289" s="17" t="s">
        <v>82</v>
      </c>
      <c r="BM289" s="176" t="s">
        <v>702</v>
      </c>
    </row>
    <row r="290" spans="1:65" s="2" customFormat="1" ht="37.9" customHeight="1">
      <c r="A290" s="34"/>
      <c r="B290" s="35"/>
      <c r="C290" s="164" t="s">
        <v>703</v>
      </c>
      <c r="D290" s="164" t="s">
        <v>115</v>
      </c>
      <c r="E290" s="165" t="s">
        <v>704</v>
      </c>
      <c r="F290" s="166" t="s">
        <v>705</v>
      </c>
      <c r="G290" s="167" t="s">
        <v>675</v>
      </c>
      <c r="H290" s="168">
        <v>1</v>
      </c>
      <c r="I290" s="169"/>
      <c r="J290" s="170">
        <f t="shared" si="90"/>
        <v>0</v>
      </c>
      <c r="K290" s="166" t="s">
        <v>119</v>
      </c>
      <c r="L290" s="171"/>
      <c r="M290" s="172" t="s">
        <v>1</v>
      </c>
      <c r="N290" s="173" t="s">
        <v>39</v>
      </c>
      <c r="O290" s="71"/>
      <c r="P290" s="174">
        <f t="shared" si="91"/>
        <v>0</v>
      </c>
      <c r="Q290" s="174">
        <v>0</v>
      </c>
      <c r="R290" s="174">
        <f t="shared" si="92"/>
        <v>0</v>
      </c>
      <c r="S290" s="174">
        <v>0</v>
      </c>
      <c r="T290" s="175">
        <f t="shared" si="93"/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76" t="s">
        <v>149</v>
      </c>
      <c r="AT290" s="176" t="s">
        <v>115</v>
      </c>
      <c r="AU290" s="176" t="s">
        <v>74</v>
      </c>
      <c r="AY290" s="17" t="s">
        <v>120</v>
      </c>
      <c r="BE290" s="177">
        <f t="shared" si="94"/>
        <v>0</v>
      </c>
      <c r="BF290" s="177">
        <f t="shared" si="95"/>
        <v>0</v>
      </c>
      <c r="BG290" s="177">
        <f t="shared" si="96"/>
        <v>0</v>
      </c>
      <c r="BH290" s="177">
        <f t="shared" si="97"/>
        <v>0</v>
      </c>
      <c r="BI290" s="177">
        <f t="shared" si="98"/>
        <v>0</v>
      </c>
      <c r="BJ290" s="17" t="s">
        <v>82</v>
      </c>
      <c r="BK290" s="177">
        <f t="shared" si="99"/>
        <v>0</v>
      </c>
      <c r="BL290" s="17" t="s">
        <v>131</v>
      </c>
      <c r="BM290" s="176" t="s">
        <v>706</v>
      </c>
    </row>
    <row r="291" spans="1:65" s="2" customFormat="1" ht="37.9" customHeight="1">
      <c r="A291" s="34"/>
      <c r="B291" s="35"/>
      <c r="C291" s="164" t="s">
        <v>707</v>
      </c>
      <c r="D291" s="164" t="s">
        <v>115</v>
      </c>
      <c r="E291" s="165" t="s">
        <v>708</v>
      </c>
      <c r="F291" s="166" t="s">
        <v>709</v>
      </c>
      <c r="G291" s="167" t="s">
        <v>675</v>
      </c>
      <c r="H291" s="168">
        <v>1</v>
      </c>
      <c r="I291" s="169"/>
      <c r="J291" s="170">
        <f t="shared" si="90"/>
        <v>0</v>
      </c>
      <c r="K291" s="166" t="s">
        <v>119</v>
      </c>
      <c r="L291" s="171"/>
      <c r="M291" s="172" t="s">
        <v>1</v>
      </c>
      <c r="N291" s="173" t="s">
        <v>39</v>
      </c>
      <c r="O291" s="71"/>
      <c r="P291" s="174">
        <f t="shared" si="91"/>
        <v>0</v>
      </c>
      <c r="Q291" s="174">
        <v>0</v>
      </c>
      <c r="R291" s="174">
        <f t="shared" si="92"/>
        <v>0</v>
      </c>
      <c r="S291" s="174">
        <v>0</v>
      </c>
      <c r="T291" s="175">
        <f t="shared" si="93"/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6" t="s">
        <v>84</v>
      </c>
      <c r="AT291" s="176" t="s">
        <v>115</v>
      </c>
      <c r="AU291" s="176" t="s">
        <v>74</v>
      </c>
      <c r="AY291" s="17" t="s">
        <v>120</v>
      </c>
      <c r="BE291" s="177">
        <f t="shared" si="94"/>
        <v>0</v>
      </c>
      <c r="BF291" s="177">
        <f t="shared" si="95"/>
        <v>0</v>
      </c>
      <c r="BG291" s="177">
        <f t="shared" si="96"/>
        <v>0</v>
      </c>
      <c r="BH291" s="177">
        <f t="shared" si="97"/>
        <v>0</v>
      </c>
      <c r="BI291" s="177">
        <f t="shared" si="98"/>
        <v>0</v>
      </c>
      <c r="BJ291" s="17" t="s">
        <v>82</v>
      </c>
      <c r="BK291" s="177">
        <f t="shared" si="99"/>
        <v>0</v>
      </c>
      <c r="BL291" s="17" t="s">
        <v>82</v>
      </c>
      <c r="BM291" s="176" t="s">
        <v>710</v>
      </c>
    </row>
    <row r="292" spans="1:65" s="2" customFormat="1" ht="37.9" customHeight="1">
      <c r="A292" s="34"/>
      <c r="B292" s="35"/>
      <c r="C292" s="164" t="s">
        <v>711</v>
      </c>
      <c r="D292" s="164" t="s">
        <v>115</v>
      </c>
      <c r="E292" s="165" t="s">
        <v>712</v>
      </c>
      <c r="F292" s="166" t="s">
        <v>713</v>
      </c>
      <c r="G292" s="167" t="s">
        <v>675</v>
      </c>
      <c r="H292" s="168">
        <v>1</v>
      </c>
      <c r="I292" s="169"/>
      <c r="J292" s="170">
        <f t="shared" si="90"/>
        <v>0</v>
      </c>
      <c r="K292" s="166" t="s">
        <v>119</v>
      </c>
      <c r="L292" s="171"/>
      <c r="M292" s="172" t="s">
        <v>1</v>
      </c>
      <c r="N292" s="173" t="s">
        <v>39</v>
      </c>
      <c r="O292" s="71"/>
      <c r="P292" s="174">
        <f t="shared" si="91"/>
        <v>0</v>
      </c>
      <c r="Q292" s="174">
        <v>0</v>
      </c>
      <c r="R292" s="174">
        <f t="shared" si="92"/>
        <v>0</v>
      </c>
      <c r="S292" s="174">
        <v>0</v>
      </c>
      <c r="T292" s="175">
        <f t="shared" si="93"/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76" t="s">
        <v>84</v>
      </c>
      <c r="AT292" s="176" t="s">
        <v>115</v>
      </c>
      <c r="AU292" s="176" t="s">
        <v>74</v>
      </c>
      <c r="AY292" s="17" t="s">
        <v>120</v>
      </c>
      <c r="BE292" s="177">
        <f t="shared" si="94"/>
        <v>0</v>
      </c>
      <c r="BF292" s="177">
        <f t="shared" si="95"/>
        <v>0</v>
      </c>
      <c r="BG292" s="177">
        <f t="shared" si="96"/>
        <v>0</v>
      </c>
      <c r="BH292" s="177">
        <f t="shared" si="97"/>
        <v>0</v>
      </c>
      <c r="BI292" s="177">
        <f t="shared" si="98"/>
        <v>0</v>
      </c>
      <c r="BJ292" s="17" t="s">
        <v>82</v>
      </c>
      <c r="BK292" s="177">
        <f t="shared" si="99"/>
        <v>0</v>
      </c>
      <c r="BL292" s="17" t="s">
        <v>82</v>
      </c>
      <c r="BM292" s="176" t="s">
        <v>714</v>
      </c>
    </row>
    <row r="293" spans="1:65" s="2" customFormat="1" ht="37.9" customHeight="1">
      <c r="A293" s="34"/>
      <c r="B293" s="35"/>
      <c r="C293" s="164" t="s">
        <v>715</v>
      </c>
      <c r="D293" s="164" t="s">
        <v>115</v>
      </c>
      <c r="E293" s="165" t="s">
        <v>716</v>
      </c>
      <c r="F293" s="166" t="s">
        <v>717</v>
      </c>
      <c r="G293" s="167" t="s">
        <v>675</v>
      </c>
      <c r="H293" s="168">
        <v>1</v>
      </c>
      <c r="I293" s="169"/>
      <c r="J293" s="170">
        <f t="shared" si="90"/>
        <v>0</v>
      </c>
      <c r="K293" s="166" t="s">
        <v>119</v>
      </c>
      <c r="L293" s="171"/>
      <c r="M293" s="172" t="s">
        <v>1</v>
      </c>
      <c r="N293" s="173" t="s">
        <v>39</v>
      </c>
      <c r="O293" s="71"/>
      <c r="P293" s="174">
        <f t="shared" si="91"/>
        <v>0</v>
      </c>
      <c r="Q293" s="174">
        <v>0</v>
      </c>
      <c r="R293" s="174">
        <f t="shared" si="92"/>
        <v>0</v>
      </c>
      <c r="S293" s="174">
        <v>0</v>
      </c>
      <c r="T293" s="175">
        <f t="shared" si="93"/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76" t="s">
        <v>84</v>
      </c>
      <c r="AT293" s="176" t="s">
        <v>115</v>
      </c>
      <c r="AU293" s="176" t="s">
        <v>74</v>
      </c>
      <c r="AY293" s="17" t="s">
        <v>120</v>
      </c>
      <c r="BE293" s="177">
        <f t="shared" si="94"/>
        <v>0</v>
      </c>
      <c r="BF293" s="177">
        <f t="shared" si="95"/>
        <v>0</v>
      </c>
      <c r="BG293" s="177">
        <f t="shared" si="96"/>
        <v>0</v>
      </c>
      <c r="BH293" s="177">
        <f t="shared" si="97"/>
        <v>0</v>
      </c>
      <c r="BI293" s="177">
        <f t="shared" si="98"/>
        <v>0</v>
      </c>
      <c r="BJ293" s="17" t="s">
        <v>82</v>
      </c>
      <c r="BK293" s="177">
        <f t="shared" si="99"/>
        <v>0</v>
      </c>
      <c r="BL293" s="17" t="s">
        <v>82</v>
      </c>
      <c r="BM293" s="176" t="s">
        <v>718</v>
      </c>
    </row>
    <row r="294" spans="1:65" s="2" customFormat="1" ht="37.9" customHeight="1">
      <c r="A294" s="34"/>
      <c r="B294" s="35"/>
      <c r="C294" s="164" t="s">
        <v>719</v>
      </c>
      <c r="D294" s="164" t="s">
        <v>115</v>
      </c>
      <c r="E294" s="165" t="s">
        <v>720</v>
      </c>
      <c r="F294" s="166" t="s">
        <v>721</v>
      </c>
      <c r="G294" s="167" t="s">
        <v>675</v>
      </c>
      <c r="H294" s="168">
        <v>1</v>
      </c>
      <c r="I294" s="169"/>
      <c r="J294" s="170">
        <f t="shared" si="90"/>
        <v>0</v>
      </c>
      <c r="K294" s="166" t="s">
        <v>119</v>
      </c>
      <c r="L294" s="171"/>
      <c r="M294" s="172" t="s">
        <v>1</v>
      </c>
      <c r="N294" s="173" t="s">
        <v>39</v>
      </c>
      <c r="O294" s="71"/>
      <c r="P294" s="174">
        <f t="shared" si="91"/>
        <v>0</v>
      </c>
      <c r="Q294" s="174">
        <v>0</v>
      </c>
      <c r="R294" s="174">
        <f t="shared" si="92"/>
        <v>0</v>
      </c>
      <c r="S294" s="174">
        <v>0</v>
      </c>
      <c r="T294" s="175">
        <f t="shared" si="93"/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6" t="s">
        <v>84</v>
      </c>
      <c r="AT294" s="176" t="s">
        <v>115</v>
      </c>
      <c r="AU294" s="176" t="s">
        <v>74</v>
      </c>
      <c r="AY294" s="17" t="s">
        <v>120</v>
      </c>
      <c r="BE294" s="177">
        <f t="shared" si="94"/>
        <v>0</v>
      </c>
      <c r="BF294" s="177">
        <f t="shared" si="95"/>
        <v>0</v>
      </c>
      <c r="BG294" s="177">
        <f t="shared" si="96"/>
        <v>0</v>
      </c>
      <c r="BH294" s="177">
        <f t="shared" si="97"/>
        <v>0</v>
      </c>
      <c r="BI294" s="177">
        <f t="shared" si="98"/>
        <v>0</v>
      </c>
      <c r="BJ294" s="17" t="s">
        <v>82</v>
      </c>
      <c r="BK294" s="177">
        <f t="shared" si="99"/>
        <v>0</v>
      </c>
      <c r="BL294" s="17" t="s">
        <v>82</v>
      </c>
      <c r="BM294" s="176" t="s">
        <v>722</v>
      </c>
    </row>
    <row r="295" spans="1:65" s="2" customFormat="1" ht="24.2" customHeight="1">
      <c r="A295" s="34"/>
      <c r="B295" s="35"/>
      <c r="C295" s="164" t="s">
        <v>723</v>
      </c>
      <c r="D295" s="164" t="s">
        <v>115</v>
      </c>
      <c r="E295" s="165" t="s">
        <v>724</v>
      </c>
      <c r="F295" s="166" t="s">
        <v>725</v>
      </c>
      <c r="G295" s="167" t="s">
        <v>675</v>
      </c>
      <c r="H295" s="168">
        <v>1</v>
      </c>
      <c r="I295" s="169"/>
      <c r="J295" s="170">
        <f t="shared" si="90"/>
        <v>0</v>
      </c>
      <c r="K295" s="166" t="s">
        <v>119</v>
      </c>
      <c r="L295" s="171"/>
      <c r="M295" s="172" t="s">
        <v>1</v>
      </c>
      <c r="N295" s="173" t="s">
        <v>39</v>
      </c>
      <c r="O295" s="71"/>
      <c r="P295" s="174">
        <f t="shared" si="91"/>
        <v>0</v>
      </c>
      <c r="Q295" s="174">
        <v>0</v>
      </c>
      <c r="R295" s="174">
        <f t="shared" si="92"/>
        <v>0</v>
      </c>
      <c r="S295" s="174">
        <v>0</v>
      </c>
      <c r="T295" s="175">
        <f t="shared" si="93"/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76" t="s">
        <v>84</v>
      </c>
      <c r="AT295" s="176" t="s">
        <v>115</v>
      </c>
      <c r="AU295" s="176" t="s">
        <v>74</v>
      </c>
      <c r="AY295" s="17" t="s">
        <v>120</v>
      </c>
      <c r="BE295" s="177">
        <f t="shared" si="94"/>
        <v>0</v>
      </c>
      <c r="BF295" s="177">
        <f t="shared" si="95"/>
        <v>0</v>
      </c>
      <c r="BG295" s="177">
        <f t="shared" si="96"/>
        <v>0</v>
      </c>
      <c r="BH295" s="177">
        <f t="shared" si="97"/>
        <v>0</v>
      </c>
      <c r="BI295" s="177">
        <f t="shared" si="98"/>
        <v>0</v>
      </c>
      <c r="BJ295" s="17" t="s">
        <v>82</v>
      </c>
      <c r="BK295" s="177">
        <f t="shared" si="99"/>
        <v>0</v>
      </c>
      <c r="BL295" s="17" t="s">
        <v>82</v>
      </c>
      <c r="BM295" s="176" t="s">
        <v>726</v>
      </c>
    </row>
    <row r="296" spans="1:65" s="2" customFormat="1" ht="24.2" customHeight="1">
      <c r="A296" s="34"/>
      <c r="B296" s="35"/>
      <c r="C296" s="164" t="s">
        <v>727</v>
      </c>
      <c r="D296" s="164" t="s">
        <v>115</v>
      </c>
      <c r="E296" s="165" t="s">
        <v>728</v>
      </c>
      <c r="F296" s="166" t="s">
        <v>729</v>
      </c>
      <c r="G296" s="167" t="s">
        <v>675</v>
      </c>
      <c r="H296" s="168">
        <v>385</v>
      </c>
      <c r="I296" s="169"/>
      <c r="J296" s="170">
        <f t="shared" si="90"/>
        <v>0</v>
      </c>
      <c r="K296" s="166" t="s">
        <v>119</v>
      </c>
      <c r="L296" s="171"/>
      <c r="M296" s="172" t="s">
        <v>1</v>
      </c>
      <c r="N296" s="173" t="s">
        <v>39</v>
      </c>
      <c r="O296" s="71"/>
      <c r="P296" s="174">
        <f t="shared" si="91"/>
        <v>0</v>
      </c>
      <c r="Q296" s="174">
        <v>0</v>
      </c>
      <c r="R296" s="174">
        <f t="shared" si="92"/>
        <v>0</v>
      </c>
      <c r="S296" s="174">
        <v>0</v>
      </c>
      <c r="T296" s="175">
        <f t="shared" si="93"/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76" t="s">
        <v>84</v>
      </c>
      <c r="AT296" s="176" t="s">
        <v>115</v>
      </c>
      <c r="AU296" s="176" t="s">
        <v>74</v>
      </c>
      <c r="AY296" s="17" t="s">
        <v>120</v>
      </c>
      <c r="BE296" s="177">
        <f t="shared" si="94"/>
        <v>0</v>
      </c>
      <c r="BF296" s="177">
        <f t="shared" si="95"/>
        <v>0</v>
      </c>
      <c r="BG296" s="177">
        <f t="shared" si="96"/>
        <v>0</v>
      </c>
      <c r="BH296" s="177">
        <f t="shared" si="97"/>
        <v>0</v>
      </c>
      <c r="BI296" s="177">
        <f t="shared" si="98"/>
        <v>0</v>
      </c>
      <c r="BJ296" s="17" t="s">
        <v>82</v>
      </c>
      <c r="BK296" s="177">
        <f t="shared" si="99"/>
        <v>0</v>
      </c>
      <c r="BL296" s="17" t="s">
        <v>82</v>
      </c>
      <c r="BM296" s="176" t="s">
        <v>730</v>
      </c>
    </row>
    <row r="297" spans="1:65" s="2" customFormat="1" ht="33" customHeight="1">
      <c r="A297" s="34"/>
      <c r="B297" s="35"/>
      <c r="C297" s="164" t="s">
        <v>731</v>
      </c>
      <c r="D297" s="164" t="s">
        <v>115</v>
      </c>
      <c r="E297" s="165" t="s">
        <v>732</v>
      </c>
      <c r="F297" s="166" t="s">
        <v>733</v>
      </c>
      <c r="G297" s="167" t="s">
        <v>118</v>
      </c>
      <c r="H297" s="168">
        <v>1</v>
      </c>
      <c r="I297" s="169"/>
      <c r="J297" s="170">
        <f t="shared" si="90"/>
        <v>0</v>
      </c>
      <c r="K297" s="166" t="s">
        <v>119</v>
      </c>
      <c r="L297" s="171"/>
      <c r="M297" s="172" t="s">
        <v>1</v>
      </c>
      <c r="N297" s="173" t="s">
        <v>39</v>
      </c>
      <c r="O297" s="71"/>
      <c r="P297" s="174">
        <f t="shared" si="91"/>
        <v>0</v>
      </c>
      <c r="Q297" s="174">
        <v>0</v>
      </c>
      <c r="R297" s="174">
        <f t="shared" si="92"/>
        <v>0</v>
      </c>
      <c r="S297" s="174">
        <v>0</v>
      </c>
      <c r="T297" s="175">
        <f t="shared" si="93"/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6" t="s">
        <v>84</v>
      </c>
      <c r="AT297" s="176" t="s">
        <v>115</v>
      </c>
      <c r="AU297" s="176" t="s">
        <v>74</v>
      </c>
      <c r="AY297" s="17" t="s">
        <v>120</v>
      </c>
      <c r="BE297" s="177">
        <f t="shared" si="94"/>
        <v>0</v>
      </c>
      <c r="BF297" s="177">
        <f t="shared" si="95"/>
        <v>0</v>
      </c>
      <c r="BG297" s="177">
        <f t="shared" si="96"/>
        <v>0</v>
      </c>
      <c r="BH297" s="177">
        <f t="shared" si="97"/>
        <v>0</v>
      </c>
      <c r="BI297" s="177">
        <f t="shared" si="98"/>
        <v>0</v>
      </c>
      <c r="BJ297" s="17" t="s">
        <v>82</v>
      </c>
      <c r="BK297" s="177">
        <f t="shared" si="99"/>
        <v>0</v>
      </c>
      <c r="BL297" s="17" t="s">
        <v>82</v>
      </c>
      <c r="BM297" s="176" t="s">
        <v>734</v>
      </c>
    </row>
    <row r="298" spans="1:65" s="2" customFormat="1" ht="44.25" customHeight="1">
      <c r="A298" s="34"/>
      <c r="B298" s="35"/>
      <c r="C298" s="164" t="s">
        <v>735</v>
      </c>
      <c r="D298" s="164" t="s">
        <v>115</v>
      </c>
      <c r="E298" s="165" t="s">
        <v>736</v>
      </c>
      <c r="F298" s="166" t="s">
        <v>737</v>
      </c>
      <c r="G298" s="167" t="s">
        <v>118</v>
      </c>
      <c r="H298" s="168">
        <v>1</v>
      </c>
      <c r="I298" s="169"/>
      <c r="J298" s="170">
        <f t="shared" si="90"/>
        <v>0</v>
      </c>
      <c r="K298" s="166" t="s">
        <v>119</v>
      </c>
      <c r="L298" s="171"/>
      <c r="M298" s="172" t="s">
        <v>1</v>
      </c>
      <c r="N298" s="173" t="s">
        <v>39</v>
      </c>
      <c r="O298" s="71"/>
      <c r="P298" s="174">
        <f t="shared" si="91"/>
        <v>0</v>
      </c>
      <c r="Q298" s="174">
        <v>0</v>
      </c>
      <c r="R298" s="174">
        <f t="shared" si="92"/>
        <v>0</v>
      </c>
      <c r="S298" s="174">
        <v>0</v>
      </c>
      <c r="T298" s="175">
        <f t="shared" si="93"/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76" t="s">
        <v>84</v>
      </c>
      <c r="AT298" s="176" t="s">
        <v>115</v>
      </c>
      <c r="AU298" s="176" t="s">
        <v>74</v>
      </c>
      <c r="AY298" s="17" t="s">
        <v>120</v>
      </c>
      <c r="BE298" s="177">
        <f t="shared" si="94"/>
        <v>0</v>
      </c>
      <c r="BF298" s="177">
        <f t="shared" si="95"/>
        <v>0</v>
      </c>
      <c r="BG298" s="177">
        <f t="shared" si="96"/>
        <v>0</v>
      </c>
      <c r="BH298" s="177">
        <f t="shared" si="97"/>
        <v>0</v>
      </c>
      <c r="BI298" s="177">
        <f t="shared" si="98"/>
        <v>0</v>
      </c>
      <c r="BJ298" s="17" t="s">
        <v>82</v>
      </c>
      <c r="BK298" s="177">
        <f t="shared" si="99"/>
        <v>0</v>
      </c>
      <c r="BL298" s="17" t="s">
        <v>82</v>
      </c>
      <c r="BM298" s="176" t="s">
        <v>738</v>
      </c>
    </row>
    <row r="299" spans="1:65" s="2" customFormat="1" ht="37.9" customHeight="1">
      <c r="A299" s="34"/>
      <c r="B299" s="35"/>
      <c r="C299" s="164" t="s">
        <v>739</v>
      </c>
      <c r="D299" s="164" t="s">
        <v>115</v>
      </c>
      <c r="E299" s="165" t="s">
        <v>740</v>
      </c>
      <c r="F299" s="166" t="s">
        <v>741</v>
      </c>
      <c r="G299" s="167" t="s">
        <v>118</v>
      </c>
      <c r="H299" s="168">
        <v>1</v>
      </c>
      <c r="I299" s="169"/>
      <c r="J299" s="170">
        <f t="shared" si="90"/>
        <v>0</v>
      </c>
      <c r="K299" s="166" t="s">
        <v>119</v>
      </c>
      <c r="L299" s="171"/>
      <c r="M299" s="172" t="s">
        <v>1</v>
      </c>
      <c r="N299" s="173" t="s">
        <v>39</v>
      </c>
      <c r="O299" s="71"/>
      <c r="P299" s="174">
        <f t="shared" si="91"/>
        <v>0</v>
      </c>
      <c r="Q299" s="174">
        <v>0</v>
      </c>
      <c r="R299" s="174">
        <f t="shared" si="92"/>
        <v>0</v>
      </c>
      <c r="S299" s="174">
        <v>0</v>
      </c>
      <c r="T299" s="175">
        <f t="shared" si="93"/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76" t="s">
        <v>84</v>
      </c>
      <c r="AT299" s="176" t="s">
        <v>115</v>
      </c>
      <c r="AU299" s="176" t="s">
        <v>74</v>
      </c>
      <c r="AY299" s="17" t="s">
        <v>120</v>
      </c>
      <c r="BE299" s="177">
        <f t="shared" si="94"/>
        <v>0</v>
      </c>
      <c r="BF299" s="177">
        <f t="shared" si="95"/>
        <v>0</v>
      </c>
      <c r="BG299" s="177">
        <f t="shared" si="96"/>
        <v>0</v>
      </c>
      <c r="BH299" s="177">
        <f t="shared" si="97"/>
        <v>0</v>
      </c>
      <c r="BI299" s="177">
        <f t="shared" si="98"/>
        <v>0</v>
      </c>
      <c r="BJ299" s="17" t="s">
        <v>82</v>
      </c>
      <c r="BK299" s="177">
        <f t="shared" si="99"/>
        <v>0</v>
      </c>
      <c r="BL299" s="17" t="s">
        <v>82</v>
      </c>
      <c r="BM299" s="176" t="s">
        <v>742</v>
      </c>
    </row>
    <row r="300" spans="1:65" s="2" customFormat="1" ht="24.2" customHeight="1">
      <c r="A300" s="34"/>
      <c r="B300" s="35"/>
      <c r="C300" s="164" t="s">
        <v>743</v>
      </c>
      <c r="D300" s="164" t="s">
        <v>115</v>
      </c>
      <c r="E300" s="165" t="s">
        <v>744</v>
      </c>
      <c r="F300" s="166" t="s">
        <v>745</v>
      </c>
      <c r="G300" s="167" t="s">
        <v>118</v>
      </c>
      <c r="H300" s="168">
        <v>92</v>
      </c>
      <c r="I300" s="169"/>
      <c r="J300" s="170">
        <f t="shared" si="90"/>
        <v>0</v>
      </c>
      <c r="K300" s="166" t="s">
        <v>119</v>
      </c>
      <c r="L300" s="171"/>
      <c r="M300" s="172" t="s">
        <v>1</v>
      </c>
      <c r="N300" s="173" t="s">
        <v>39</v>
      </c>
      <c r="O300" s="71"/>
      <c r="P300" s="174">
        <f t="shared" si="91"/>
        <v>0</v>
      </c>
      <c r="Q300" s="174">
        <v>0</v>
      </c>
      <c r="R300" s="174">
        <f t="shared" si="92"/>
        <v>0</v>
      </c>
      <c r="S300" s="174">
        <v>0</v>
      </c>
      <c r="T300" s="175">
        <f t="shared" si="93"/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76" t="s">
        <v>84</v>
      </c>
      <c r="AT300" s="176" t="s">
        <v>115</v>
      </c>
      <c r="AU300" s="176" t="s">
        <v>74</v>
      </c>
      <c r="AY300" s="17" t="s">
        <v>120</v>
      </c>
      <c r="BE300" s="177">
        <f t="shared" si="94"/>
        <v>0</v>
      </c>
      <c r="BF300" s="177">
        <f t="shared" si="95"/>
        <v>0</v>
      </c>
      <c r="BG300" s="177">
        <f t="shared" si="96"/>
        <v>0</v>
      </c>
      <c r="BH300" s="177">
        <f t="shared" si="97"/>
        <v>0</v>
      </c>
      <c r="BI300" s="177">
        <f t="shared" si="98"/>
        <v>0</v>
      </c>
      <c r="BJ300" s="17" t="s">
        <v>82</v>
      </c>
      <c r="BK300" s="177">
        <f t="shared" si="99"/>
        <v>0</v>
      </c>
      <c r="BL300" s="17" t="s">
        <v>82</v>
      </c>
      <c r="BM300" s="176" t="s">
        <v>746</v>
      </c>
    </row>
    <row r="301" spans="1:65" s="11" customFormat="1" ht="11.25">
      <c r="B301" s="178"/>
      <c r="C301" s="179"/>
      <c r="D301" s="180" t="s">
        <v>122</v>
      </c>
      <c r="E301" s="181" t="s">
        <v>1</v>
      </c>
      <c r="F301" s="182" t="s">
        <v>747</v>
      </c>
      <c r="G301" s="179"/>
      <c r="H301" s="183">
        <v>92</v>
      </c>
      <c r="I301" s="184"/>
      <c r="J301" s="179"/>
      <c r="K301" s="179"/>
      <c r="L301" s="185"/>
      <c r="M301" s="186"/>
      <c r="N301" s="187"/>
      <c r="O301" s="187"/>
      <c r="P301" s="187"/>
      <c r="Q301" s="187"/>
      <c r="R301" s="187"/>
      <c r="S301" s="187"/>
      <c r="T301" s="188"/>
      <c r="AT301" s="189" t="s">
        <v>122</v>
      </c>
      <c r="AU301" s="189" t="s">
        <v>74</v>
      </c>
      <c r="AV301" s="11" t="s">
        <v>84</v>
      </c>
      <c r="AW301" s="11" t="s">
        <v>30</v>
      </c>
      <c r="AX301" s="11" t="s">
        <v>82</v>
      </c>
      <c r="AY301" s="189" t="s">
        <v>120</v>
      </c>
    </row>
    <row r="302" spans="1:65" s="2" customFormat="1" ht="24.2" customHeight="1">
      <c r="A302" s="34"/>
      <c r="B302" s="35"/>
      <c r="C302" s="164" t="s">
        <v>748</v>
      </c>
      <c r="D302" s="164" t="s">
        <v>115</v>
      </c>
      <c r="E302" s="165" t="s">
        <v>749</v>
      </c>
      <c r="F302" s="166" t="s">
        <v>750</v>
      </c>
      <c r="G302" s="167" t="s">
        <v>118</v>
      </c>
      <c r="H302" s="168">
        <v>1</v>
      </c>
      <c r="I302" s="169"/>
      <c r="J302" s="170">
        <f t="shared" ref="J302:J319" si="100">ROUND(I302*H302,2)</f>
        <v>0</v>
      </c>
      <c r="K302" s="166" t="s">
        <v>119</v>
      </c>
      <c r="L302" s="171"/>
      <c r="M302" s="172" t="s">
        <v>1</v>
      </c>
      <c r="N302" s="173" t="s">
        <v>39</v>
      </c>
      <c r="O302" s="71"/>
      <c r="P302" s="174">
        <f t="shared" ref="P302:P319" si="101">O302*H302</f>
        <v>0</v>
      </c>
      <c r="Q302" s="174">
        <v>0</v>
      </c>
      <c r="R302" s="174">
        <f t="shared" ref="R302:R319" si="102">Q302*H302</f>
        <v>0</v>
      </c>
      <c r="S302" s="174">
        <v>0</v>
      </c>
      <c r="T302" s="175">
        <f t="shared" ref="T302:T319" si="103"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76" t="s">
        <v>84</v>
      </c>
      <c r="AT302" s="176" t="s">
        <v>115</v>
      </c>
      <c r="AU302" s="176" t="s">
        <v>74</v>
      </c>
      <c r="AY302" s="17" t="s">
        <v>120</v>
      </c>
      <c r="BE302" s="177">
        <f t="shared" ref="BE302:BE319" si="104">IF(N302="základní",J302,0)</f>
        <v>0</v>
      </c>
      <c r="BF302" s="177">
        <f t="shared" ref="BF302:BF319" si="105">IF(N302="snížená",J302,0)</f>
        <v>0</v>
      </c>
      <c r="BG302" s="177">
        <f t="shared" ref="BG302:BG319" si="106">IF(N302="zákl. přenesená",J302,0)</f>
        <v>0</v>
      </c>
      <c r="BH302" s="177">
        <f t="shared" ref="BH302:BH319" si="107">IF(N302="sníž. přenesená",J302,0)</f>
        <v>0</v>
      </c>
      <c r="BI302" s="177">
        <f t="shared" ref="BI302:BI319" si="108">IF(N302="nulová",J302,0)</f>
        <v>0</v>
      </c>
      <c r="BJ302" s="17" t="s">
        <v>82</v>
      </c>
      <c r="BK302" s="177">
        <f t="shared" ref="BK302:BK319" si="109">ROUND(I302*H302,2)</f>
        <v>0</v>
      </c>
      <c r="BL302" s="17" t="s">
        <v>82</v>
      </c>
      <c r="BM302" s="176" t="s">
        <v>751</v>
      </c>
    </row>
    <row r="303" spans="1:65" s="2" customFormat="1" ht="24.2" customHeight="1">
      <c r="A303" s="34"/>
      <c r="B303" s="35"/>
      <c r="C303" s="164" t="s">
        <v>752</v>
      </c>
      <c r="D303" s="164" t="s">
        <v>115</v>
      </c>
      <c r="E303" s="165" t="s">
        <v>753</v>
      </c>
      <c r="F303" s="166" t="s">
        <v>754</v>
      </c>
      <c r="G303" s="167" t="s">
        <v>118</v>
      </c>
      <c r="H303" s="168">
        <v>1</v>
      </c>
      <c r="I303" s="169"/>
      <c r="J303" s="170">
        <f t="shared" si="100"/>
        <v>0</v>
      </c>
      <c r="K303" s="166" t="s">
        <v>119</v>
      </c>
      <c r="L303" s="171"/>
      <c r="M303" s="172" t="s">
        <v>1</v>
      </c>
      <c r="N303" s="173" t="s">
        <v>39</v>
      </c>
      <c r="O303" s="71"/>
      <c r="P303" s="174">
        <f t="shared" si="101"/>
        <v>0</v>
      </c>
      <c r="Q303" s="174">
        <v>0</v>
      </c>
      <c r="R303" s="174">
        <f t="shared" si="102"/>
        <v>0</v>
      </c>
      <c r="S303" s="174">
        <v>0</v>
      </c>
      <c r="T303" s="175">
        <f t="shared" si="103"/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76" t="s">
        <v>84</v>
      </c>
      <c r="AT303" s="176" t="s">
        <v>115</v>
      </c>
      <c r="AU303" s="176" t="s">
        <v>74</v>
      </c>
      <c r="AY303" s="17" t="s">
        <v>120</v>
      </c>
      <c r="BE303" s="177">
        <f t="shared" si="104"/>
        <v>0</v>
      </c>
      <c r="BF303" s="177">
        <f t="shared" si="105"/>
        <v>0</v>
      </c>
      <c r="BG303" s="177">
        <f t="shared" si="106"/>
        <v>0</v>
      </c>
      <c r="BH303" s="177">
        <f t="shared" si="107"/>
        <v>0</v>
      </c>
      <c r="BI303" s="177">
        <f t="shared" si="108"/>
        <v>0</v>
      </c>
      <c r="BJ303" s="17" t="s">
        <v>82</v>
      </c>
      <c r="BK303" s="177">
        <f t="shared" si="109"/>
        <v>0</v>
      </c>
      <c r="BL303" s="17" t="s">
        <v>82</v>
      </c>
      <c r="BM303" s="176" t="s">
        <v>755</v>
      </c>
    </row>
    <row r="304" spans="1:65" s="2" customFormat="1" ht="33" customHeight="1">
      <c r="A304" s="34"/>
      <c r="B304" s="35"/>
      <c r="C304" s="164" t="s">
        <v>756</v>
      </c>
      <c r="D304" s="164" t="s">
        <v>115</v>
      </c>
      <c r="E304" s="165" t="s">
        <v>757</v>
      </c>
      <c r="F304" s="166" t="s">
        <v>758</v>
      </c>
      <c r="G304" s="167" t="s">
        <v>118</v>
      </c>
      <c r="H304" s="168">
        <v>1</v>
      </c>
      <c r="I304" s="169"/>
      <c r="J304" s="170">
        <f t="shared" si="100"/>
        <v>0</v>
      </c>
      <c r="K304" s="166" t="s">
        <v>119</v>
      </c>
      <c r="L304" s="171"/>
      <c r="M304" s="172" t="s">
        <v>1</v>
      </c>
      <c r="N304" s="173" t="s">
        <v>39</v>
      </c>
      <c r="O304" s="71"/>
      <c r="P304" s="174">
        <f t="shared" si="101"/>
        <v>0</v>
      </c>
      <c r="Q304" s="174">
        <v>0</v>
      </c>
      <c r="R304" s="174">
        <f t="shared" si="102"/>
        <v>0</v>
      </c>
      <c r="S304" s="174">
        <v>0</v>
      </c>
      <c r="T304" s="175">
        <f t="shared" si="103"/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76" t="s">
        <v>84</v>
      </c>
      <c r="AT304" s="176" t="s">
        <v>115</v>
      </c>
      <c r="AU304" s="176" t="s">
        <v>74</v>
      </c>
      <c r="AY304" s="17" t="s">
        <v>120</v>
      </c>
      <c r="BE304" s="177">
        <f t="shared" si="104"/>
        <v>0</v>
      </c>
      <c r="BF304" s="177">
        <f t="shared" si="105"/>
        <v>0</v>
      </c>
      <c r="BG304" s="177">
        <f t="shared" si="106"/>
        <v>0</v>
      </c>
      <c r="BH304" s="177">
        <f t="shared" si="107"/>
        <v>0</v>
      </c>
      <c r="BI304" s="177">
        <f t="shared" si="108"/>
        <v>0</v>
      </c>
      <c r="BJ304" s="17" t="s">
        <v>82</v>
      </c>
      <c r="BK304" s="177">
        <f t="shared" si="109"/>
        <v>0</v>
      </c>
      <c r="BL304" s="17" t="s">
        <v>82</v>
      </c>
      <c r="BM304" s="176" t="s">
        <v>759</v>
      </c>
    </row>
    <row r="305" spans="1:65" s="2" customFormat="1" ht="24.2" customHeight="1">
      <c r="A305" s="34"/>
      <c r="B305" s="35"/>
      <c r="C305" s="164" t="s">
        <v>760</v>
      </c>
      <c r="D305" s="164" t="s">
        <v>115</v>
      </c>
      <c r="E305" s="165" t="s">
        <v>761</v>
      </c>
      <c r="F305" s="166" t="s">
        <v>762</v>
      </c>
      <c r="G305" s="167" t="s">
        <v>118</v>
      </c>
      <c r="H305" s="168">
        <v>1</v>
      </c>
      <c r="I305" s="169"/>
      <c r="J305" s="170">
        <f t="shared" si="100"/>
        <v>0</v>
      </c>
      <c r="K305" s="166" t="s">
        <v>119</v>
      </c>
      <c r="L305" s="171"/>
      <c r="M305" s="172" t="s">
        <v>1</v>
      </c>
      <c r="N305" s="173" t="s">
        <v>39</v>
      </c>
      <c r="O305" s="71"/>
      <c r="P305" s="174">
        <f t="shared" si="101"/>
        <v>0</v>
      </c>
      <c r="Q305" s="174">
        <v>0</v>
      </c>
      <c r="R305" s="174">
        <f t="shared" si="102"/>
        <v>0</v>
      </c>
      <c r="S305" s="174">
        <v>0</v>
      </c>
      <c r="T305" s="175">
        <f t="shared" si="103"/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76" t="s">
        <v>84</v>
      </c>
      <c r="AT305" s="176" t="s">
        <v>115</v>
      </c>
      <c r="AU305" s="176" t="s">
        <v>74</v>
      </c>
      <c r="AY305" s="17" t="s">
        <v>120</v>
      </c>
      <c r="BE305" s="177">
        <f t="shared" si="104"/>
        <v>0</v>
      </c>
      <c r="BF305" s="177">
        <f t="shared" si="105"/>
        <v>0</v>
      </c>
      <c r="BG305" s="177">
        <f t="shared" si="106"/>
        <v>0</v>
      </c>
      <c r="BH305" s="177">
        <f t="shared" si="107"/>
        <v>0</v>
      </c>
      <c r="BI305" s="177">
        <f t="shared" si="108"/>
        <v>0</v>
      </c>
      <c r="BJ305" s="17" t="s">
        <v>82</v>
      </c>
      <c r="BK305" s="177">
        <f t="shared" si="109"/>
        <v>0</v>
      </c>
      <c r="BL305" s="17" t="s">
        <v>82</v>
      </c>
      <c r="BM305" s="176" t="s">
        <v>763</v>
      </c>
    </row>
    <row r="306" spans="1:65" s="2" customFormat="1" ht="37.9" customHeight="1">
      <c r="A306" s="34"/>
      <c r="B306" s="35"/>
      <c r="C306" s="164" t="s">
        <v>764</v>
      </c>
      <c r="D306" s="164" t="s">
        <v>115</v>
      </c>
      <c r="E306" s="165" t="s">
        <v>765</v>
      </c>
      <c r="F306" s="166" t="s">
        <v>766</v>
      </c>
      <c r="G306" s="167" t="s">
        <v>118</v>
      </c>
      <c r="H306" s="168">
        <v>1</v>
      </c>
      <c r="I306" s="169"/>
      <c r="J306" s="170">
        <f t="shared" si="100"/>
        <v>0</v>
      </c>
      <c r="K306" s="166" t="s">
        <v>119</v>
      </c>
      <c r="L306" s="171"/>
      <c r="M306" s="172" t="s">
        <v>1</v>
      </c>
      <c r="N306" s="173" t="s">
        <v>39</v>
      </c>
      <c r="O306" s="71"/>
      <c r="P306" s="174">
        <f t="shared" si="101"/>
        <v>0</v>
      </c>
      <c r="Q306" s="174">
        <v>0</v>
      </c>
      <c r="R306" s="174">
        <f t="shared" si="102"/>
        <v>0</v>
      </c>
      <c r="S306" s="174">
        <v>0</v>
      </c>
      <c r="T306" s="175">
        <f t="shared" si="103"/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76" t="s">
        <v>84</v>
      </c>
      <c r="AT306" s="176" t="s">
        <v>115</v>
      </c>
      <c r="AU306" s="176" t="s">
        <v>74</v>
      </c>
      <c r="AY306" s="17" t="s">
        <v>120</v>
      </c>
      <c r="BE306" s="177">
        <f t="shared" si="104"/>
        <v>0</v>
      </c>
      <c r="BF306" s="177">
        <f t="shared" si="105"/>
        <v>0</v>
      </c>
      <c r="BG306" s="177">
        <f t="shared" si="106"/>
        <v>0</v>
      </c>
      <c r="BH306" s="177">
        <f t="shared" si="107"/>
        <v>0</v>
      </c>
      <c r="BI306" s="177">
        <f t="shared" si="108"/>
        <v>0</v>
      </c>
      <c r="BJ306" s="17" t="s">
        <v>82</v>
      </c>
      <c r="BK306" s="177">
        <f t="shared" si="109"/>
        <v>0</v>
      </c>
      <c r="BL306" s="17" t="s">
        <v>82</v>
      </c>
      <c r="BM306" s="176" t="s">
        <v>767</v>
      </c>
    </row>
    <row r="307" spans="1:65" s="2" customFormat="1" ht="44.25" customHeight="1">
      <c r="A307" s="34"/>
      <c r="B307" s="35"/>
      <c r="C307" s="164" t="s">
        <v>768</v>
      </c>
      <c r="D307" s="164" t="s">
        <v>115</v>
      </c>
      <c r="E307" s="165" t="s">
        <v>769</v>
      </c>
      <c r="F307" s="166" t="s">
        <v>770</v>
      </c>
      <c r="G307" s="167" t="s">
        <v>118</v>
      </c>
      <c r="H307" s="168">
        <v>1</v>
      </c>
      <c r="I307" s="169"/>
      <c r="J307" s="170">
        <f t="shared" si="100"/>
        <v>0</v>
      </c>
      <c r="K307" s="166" t="s">
        <v>119</v>
      </c>
      <c r="L307" s="171"/>
      <c r="M307" s="172" t="s">
        <v>1</v>
      </c>
      <c r="N307" s="173" t="s">
        <v>39</v>
      </c>
      <c r="O307" s="71"/>
      <c r="P307" s="174">
        <f t="shared" si="101"/>
        <v>0</v>
      </c>
      <c r="Q307" s="174">
        <v>0</v>
      </c>
      <c r="R307" s="174">
        <f t="shared" si="102"/>
        <v>0</v>
      </c>
      <c r="S307" s="174">
        <v>0</v>
      </c>
      <c r="T307" s="175">
        <f t="shared" si="103"/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76" t="s">
        <v>84</v>
      </c>
      <c r="AT307" s="176" t="s">
        <v>115</v>
      </c>
      <c r="AU307" s="176" t="s">
        <v>74</v>
      </c>
      <c r="AY307" s="17" t="s">
        <v>120</v>
      </c>
      <c r="BE307" s="177">
        <f t="shared" si="104"/>
        <v>0</v>
      </c>
      <c r="BF307" s="177">
        <f t="shared" si="105"/>
        <v>0</v>
      </c>
      <c r="BG307" s="177">
        <f t="shared" si="106"/>
        <v>0</v>
      </c>
      <c r="BH307" s="177">
        <f t="shared" si="107"/>
        <v>0</v>
      </c>
      <c r="BI307" s="177">
        <f t="shared" si="108"/>
        <v>0</v>
      </c>
      <c r="BJ307" s="17" t="s">
        <v>82</v>
      </c>
      <c r="BK307" s="177">
        <f t="shared" si="109"/>
        <v>0</v>
      </c>
      <c r="BL307" s="17" t="s">
        <v>82</v>
      </c>
      <c r="BM307" s="176" t="s">
        <v>771</v>
      </c>
    </row>
    <row r="308" spans="1:65" s="2" customFormat="1" ht="33" customHeight="1">
      <c r="A308" s="34"/>
      <c r="B308" s="35"/>
      <c r="C308" s="164" t="s">
        <v>772</v>
      </c>
      <c r="D308" s="164" t="s">
        <v>115</v>
      </c>
      <c r="E308" s="165" t="s">
        <v>773</v>
      </c>
      <c r="F308" s="166" t="s">
        <v>774</v>
      </c>
      <c r="G308" s="167" t="s">
        <v>118</v>
      </c>
      <c r="H308" s="168">
        <v>1</v>
      </c>
      <c r="I308" s="169"/>
      <c r="J308" s="170">
        <f t="shared" si="100"/>
        <v>0</v>
      </c>
      <c r="K308" s="166" t="s">
        <v>119</v>
      </c>
      <c r="L308" s="171"/>
      <c r="M308" s="172" t="s">
        <v>1</v>
      </c>
      <c r="N308" s="173" t="s">
        <v>39</v>
      </c>
      <c r="O308" s="71"/>
      <c r="P308" s="174">
        <f t="shared" si="101"/>
        <v>0</v>
      </c>
      <c r="Q308" s="174">
        <v>0</v>
      </c>
      <c r="R308" s="174">
        <f t="shared" si="102"/>
        <v>0</v>
      </c>
      <c r="S308" s="174">
        <v>0</v>
      </c>
      <c r="T308" s="175">
        <f t="shared" si="103"/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76" t="s">
        <v>84</v>
      </c>
      <c r="AT308" s="176" t="s">
        <v>115</v>
      </c>
      <c r="AU308" s="176" t="s">
        <v>74</v>
      </c>
      <c r="AY308" s="17" t="s">
        <v>120</v>
      </c>
      <c r="BE308" s="177">
        <f t="shared" si="104"/>
        <v>0</v>
      </c>
      <c r="BF308" s="177">
        <f t="shared" si="105"/>
        <v>0</v>
      </c>
      <c r="BG308" s="177">
        <f t="shared" si="106"/>
        <v>0</v>
      </c>
      <c r="BH308" s="177">
        <f t="shared" si="107"/>
        <v>0</v>
      </c>
      <c r="BI308" s="177">
        <f t="shared" si="108"/>
        <v>0</v>
      </c>
      <c r="BJ308" s="17" t="s">
        <v>82</v>
      </c>
      <c r="BK308" s="177">
        <f t="shared" si="109"/>
        <v>0</v>
      </c>
      <c r="BL308" s="17" t="s">
        <v>82</v>
      </c>
      <c r="BM308" s="176" t="s">
        <v>775</v>
      </c>
    </row>
    <row r="309" spans="1:65" s="2" customFormat="1" ht="33" customHeight="1">
      <c r="A309" s="34"/>
      <c r="B309" s="35"/>
      <c r="C309" s="164" t="s">
        <v>776</v>
      </c>
      <c r="D309" s="164" t="s">
        <v>115</v>
      </c>
      <c r="E309" s="165" t="s">
        <v>777</v>
      </c>
      <c r="F309" s="166" t="s">
        <v>778</v>
      </c>
      <c r="G309" s="167" t="s">
        <v>118</v>
      </c>
      <c r="H309" s="168">
        <v>1</v>
      </c>
      <c r="I309" s="169"/>
      <c r="J309" s="170">
        <f t="shared" si="100"/>
        <v>0</v>
      </c>
      <c r="K309" s="166" t="s">
        <v>119</v>
      </c>
      <c r="L309" s="171"/>
      <c r="M309" s="172" t="s">
        <v>1</v>
      </c>
      <c r="N309" s="173" t="s">
        <v>39</v>
      </c>
      <c r="O309" s="71"/>
      <c r="P309" s="174">
        <f t="shared" si="101"/>
        <v>0</v>
      </c>
      <c r="Q309" s="174">
        <v>0</v>
      </c>
      <c r="R309" s="174">
        <f t="shared" si="102"/>
        <v>0</v>
      </c>
      <c r="S309" s="174">
        <v>0</v>
      </c>
      <c r="T309" s="175">
        <f t="shared" si="103"/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76" t="s">
        <v>84</v>
      </c>
      <c r="AT309" s="176" t="s">
        <v>115</v>
      </c>
      <c r="AU309" s="176" t="s">
        <v>74</v>
      </c>
      <c r="AY309" s="17" t="s">
        <v>120</v>
      </c>
      <c r="BE309" s="177">
        <f t="shared" si="104"/>
        <v>0</v>
      </c>
      <c r="BF309" s="177">
        <f t="shared" si="105"/>
        <v>0</v>
      </c>
      <c r="BG309" s="177">
        <f t="shared" si="106"/>
        <v>0</v>
      </c>
      <c r="BH309" s="177">
        <f t="shared" si="107"/>
        <v>0</v>
      </c>
      <c r="BI309" s="177">
        <f t="shared" si="108"/>
        <v>0</v>
      </c>
      <c r="BJ309" s="17" t="s">
        <v>82</v>
      </c>
      <c r="BK309" s="177">
        <f t="shared" si="109"/>
        <v>0</v>
      </c>
      <c r="BL309" s="17" t="s">
        <v>82</v>
      </c>
      <c r="BM309" s="176" t="s">
        <v>779</v>
      </c>
    </row>
    <row r="310" spans="1:65" s="2" customFormat="1" ht="24.2" customHeight="1">
      <c r="A310" s="34"/>
      <c r="B310" s="35"/>
      <c r="C310" s="164" t="s">
        <v>780</v>
      </c>
      <c r="D310" s="164" t="s">
        <v>115</v>
      </c>
      <c r="E310" s="165" t="s">
        <v>781</v>
      </c>
      <c r="F310" s="166" t="s">
        <v>782</v>
      </c>
      <c r="G310" s="167" t="s">
        <v>118</v>
      </c>
      <c r="H310" s="168">
        <v>1</v>
      </c>
      <c r="I310" s="169"/>
      <c r="J310" s="170">
        <f t="shared" si="100"/>
        <v>0</v>
      </c>
      <c r="K310" s="166" t="s">
        <v>119</v>
      </c>
      <c r="L310" s="171"/>
      <c r="M310" s="172" t="s">
        <v>1</v>
      </c>
      <c r="N310" s="173" t="s">
        <v>39</v>
      </c>
      <c r="O310" s="71"/>
      <c r="P310" s="174">
        <f t="shared" si="101"/>
        <v>0</v>
      </c>
      <c r="Q310" s="174">
        <v>0</v>
      </c>
      <c r="R310" s="174">
        <f t="shared" si="102"/>
        <v>0</v>
      </c>
      <c r="S310" s="174">
        <v>0</v>
      </c>
      <c r="T310" s="175">
        <f t="shared" si="103"/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76" t="s">
        <v>84</v>
      </c>
      <c r="AT310" s="176" t="s">
        <v>115</v>
      </c>
      <c r="AU310" s="176" t="s">
        <v>74</v>
      </c>
      <c r="AY310" s="17" t="s">
        <v>120</v>
      </c>
      <c r="BE310" s="177">
        <f t="shared" si="104"/>
        <v>0</v>
      </c>
      <c r="BF310" s="177">
        <f t="shared" si="105"/>
        <v>0</v>
      </c>
      <c r="BG310" s="177">
        <f t="shared" si="106"/>
        <v>0</v>
      </c>
      <c r="BH310" s="177">
        <f t="shared" si="107"/>
        <v>0</v>
      </c>
      <c r="BI310" s="177">
        <f t="shared" si="108"/>
        <v>0</v>
      </c>
      <c r="BJ310" s="17" t="s">
        <v>82</v>
      </c>
      <c r="BK310" s="177">
        <f t="shared" si="109"/>
        <v>0</v>
      </c>
      <c r="BL310" s="17" t="s">
        <v>82</v>
      </c>
      <c r="BM310" s="176" t="s">
        <v>783</v>
      </c>
    </row>
    <row r="311" spans="1:65" s="2" customFormat="1" ht="24.2" customHeight="1">
      <c r="A311" s="34"/>
      <c r="B311" s="35"/>
      <c r="C311" s="164" t="s">
        <v>784</v>
      </c>
      <c r="D311" s="164" t="s">
        <v>115</v>
      </c>
      <c r="E311" s="165" t="s">
        <v>785</v>
      </c>
      <c r="F311" s="166" t="s">
        <v>786</v>
      </c>
      <c r="G311" s="167" t="s">
        <v>118</v>
      </c>
      <c r="H311" s="168">
        <v>1</v>
      </c>
      <c r="I311" s="169"/>
      <c r="J311" s="170">
        <f t="shared" si="100"/>
        <v>0</v>
      </c>
      <c r="K311" s="166" t="s">
        <v>119</v>
      </c>
      <c r="L311" s="171"/>
      <c r="M311" s="172" t="s">
        <v>1</v>
      </c>
      <c r="N311" s="173" t="s">
        <v>39</v>
      </c>
      <c r="O311" s="71"/>
      <c r="P311" s="174">
        <f t="shared" si="101"/>
        <v>0</v>
      </c>
      <c r="Q311" s="174">
        <v>0</v>
      </c>
      <c r="R311" s="174">
        <f t="shared" si="102"/>
        <v>0</v>
      </c>
      <c r="S311" s="174">
        <v>0</v>
      </c>
      <c r="T311" s="175">
        <f t="shared" si="103"/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76" t="s">
        <v>84</v>
      </c>
      <c r="AT311" s="176" t="s">
        <v>115</v>
      </c>
      <c r="AU311" s="176" t="s">
        <v>74</v>
      </c>
      <c r="AY311" s="17" t="s">
        <v>120</v>
      </c>
      <c r="BE311" s="177">
        <f t="shared" si="104"/>
        <v>0</v>
      </c>
      <c r="BF311" s="177">
        <f t="shared" si="105"/>
        <v>0</v>
      </c>
      <c r="BG311" s="177">
        <f t="shared" si="106"/>
        <v>0</v>
      </c>
      <c r="BH311" s="177">
        <f t="shared" si="107"/>
        <v>0</v>
      </c>
      <c r="BI311" s="177">
        <f t="shared" si="108"/>
        <v>0</v>
      </c>
      <c r="BJ311" s="17" t="s">
        <v>82</v>
      </c>
      <c r="BK311" s="177">
        <f t="shared" si="109"/>
        <v>0</v>
      </c>
      <c r="BL311" s="17" t="s">
        <v>82</v>
      </c>
      <c r="BM311" s="176" t="s">
        <v>787</v>
      </c>
    </row>
    <row r="312" spans="1:65" s="2" customFormat="1" ht="37.9" customHeight="1">
      <c r="A312" s="34"/>
      <c r="B312" s="35"/>
      <c r="C312" s="164" t="s">
        <v>788</v>
      </c>
      <c r="D312" s="164" t="s">
        <v>115</v>
      </c>
      <c r="E312" s="165" t="s">
        <v>789</v>
      </c>
      <c r="F312" s="166" t="s">
        <v>790</v>
      </c>
      <c r="G312" s="167" t="s">
        <v>118</v>
      </c>
      <c r="H312" s="168">
        <v>1</v>
      </c>
      <c r="I312" s="169"/>
      <c r="J312" s="170">
        <f t="shared" si="100"/>
        <v>0</v>
      </c>
      <c r="K312" s="166" t="s">
        <v>119</v>
      </c>
      <c r="L312" s="171"/>
      <c r="M312" s="172" t="s">
        <v>1</v>
      </c>
      <c r="N312" s="173" t="s">
        <v>39</v>
      </c>
      <c r="O312" s="71"/>
      <c r="P312" s="174">
        <f t="shared" si="101"/>
        <v>0</v>
      </c>
      <c r="Q312" s="174">
        <v>0</v>
      </c>
      <c r="R312" s="174">
        <f t="shared" si="102"/>
        <v>0</v>
      </c>
      <c r="S312" s="174">
        <v>0</v>
      </c>
      <c r="T312" s="175">
        <f t="shared" si="103"/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76" t="s">
        <v>84</v>
      </c>
      <c r="AT312" s="176" t="s">
        <v>115</v>
      </c>
      <c r="AU312" s="176" t="s">
        <v>74</v>
      </c>
      <c r="AY312" s="17" t="s">
        <v>120</v>
      </c>
      <c r="BE312" s="177">
        <f t="shared" si="104"/>
        <v>0</v>
      </c>
      <c r="BF312" s="177">
        <f t="shared" si="105"/>
        <v>0</v>
      </c>
      <c r="BG312" s="177">
        <f t="shared" si="106"/>
        <v>0</v>
      </c>
      <c r="BH312" s="177">
        <f t="shared" si="107"/>
        <v>0</v>
      </c>
      <c r="BI312" s="177">
        <f t="shared" si="108"/>
        <v>0</v>
      </c>
      <c r="BJ312" s="17" t="s">
        <v>82</v>
      </c>
      <c r="BK312" s="177">
        <f t="shared" si="109"/>
        <v>0</v>
      </c>
      <c r="BL312" s="17" t="s">
        <v>82</v>
      </c>
      <c r="BM312" s="176" t="s">
        <v>791</v>
      </c>
    </row>
    <row r="313" spans="1:65" s="2" customFormat="1" ht="37.9" customHeight="1">
      <c r="A313" s="34"/>
      <c r="B313" s="35"/>
      <c r="C313" s="164" t="s">
        <v>792</v>
      </c>
      <c r="D313" s="164" t="s">
        <v>115</v>
      </c>
      <c r="E313" s="165" t="s">
        <v>793</v>
      </c>
      <c r="F313" s="166" t="s">
        <v>794</v>
      </c>
      <c r="G313" s="167" t="s">
        <v>118</v>
      </c>
      <c r="H313" s="168">
        <v>1</v>
      </c>
      <c r="I313" s="169"/>
      <c r="J313" s="170">
        <f t="shared" si="100"/>
        <v>0</v>
      </c>
      <c r="K313" s="166" t="s">
        <v>119</v>
      </c>
      <c r="L313" s="171"/>
      <c r="M313" s="172" t="s">
        <v>1</v>
      </c>
      <c r="N313" s="173" t="s">
        <v>39</v>
      </c>
      <c r="O313" s="71"/>
      <c r="P313" s="174">
        <f t="shared" si="101"/>
        <v>0</v>
      </c>
      <c r="Q313" s="174">
        <v>0</v>
      </c>
      <c r="R313" s="174">
        <f t="shared" si="102"/>
        <v>0</v>
      </c>
      <c r="S313" s="174">
        <v>0</v>
      </c>
      <c r="T313" s="175">
        <f t="shared" si="103"/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76" t="s">
        <v>84</v>
      </c>
      <c r="AT313" s="176" t="s">
        <v>115</v>
      </c>
      <c r="AU313" s="176" t="s">
        <v>74</v>
      </c>
      <c r="AY313" s="17" t="s">
        <v>120</v>
      </c>
      <c r="BE313" s="177">
        <f t="shared" si="104"/>
        <v>0</v>
      </c>
      <c r="BF313" s="177">
        <f t="shared" si="105"/>
        <v>0</v>
      </c>
      <c r="BG313" s="177">
        <f t="shared" si="106"/>
        <v>0</v>
      </c>
      <c r="BH313" s="177">
        <f t="shared" si="107"/>
        <v>0</v>
      </c>
      <c r="BI313" s="177">
        <f t="shared" si="108"/>
        <v>0</v>
      </c>
      <c r="BJ313" s="17" t="s">
        <v>82</v>
      </c>
      <c r="BK313" s="177">
        <f t="shared" si="109"/>
        <v>0</v>
      </c>
      <c r="BL313" s="17" t="s">
        <v>82</v>
      </c>
      <c r="BM313" s="176" t="s">
        <v>795</v>
      </c>
    </row>
    <row r="314" spans="1:65" s="2" customFormat="1" ht="33" customHeight="1">
      <c r="A314" s="34"/>
      <c r="B314" s="35"/>
      <c r="C314" s="164" t="s">
        <v>796</v>
      </c>
      <c r="D314" s="164" t="s">
        <v>115</v>
      </c>
      <c r="E314" s="165" t="s">
        <v>797</v>
      </c>
      <c r="F314" s="166" t="s">
        <v>798</v>
      </c>
      <c r="G314" s="167" t="s">
        <v>118</v>
      </c>
      <c r="H314" s="168">
        <v>1</v>
      </c>
      <c r="I314" s="169"/>
      <c r="J314" s="170">
        <f t="shared" si="100"/>
        <v>0</v>
      </c>
      <c r="K314" s="166" t="s">
        <v>119</v>
      </c>
      <c r="L314" s="171"/>
      <c r="M314" s="172" t="s">
        <v>1</v>
      </c>
      <c r="N314" s="173" t="s">
        <v>39</v>
      </c>
      <c r="O314" s="71"/>
      <c r="P314" s="174">
        <f t="shared" si="101"/>
        <v>0</v>
      </c>
      <c r="Q314" s="174">
        <v>0</v>
      </c>
      <c r="R314" s="174">
        <f t="shared" si="102"/>
        <v>0</v>
      </c>
      <c r="S314" s="174">
        <v>0</v>
      </c>
      <c r="T314" s="175">
        <f t="shared" si="103"/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76" t="s">
        <v>149</v>
      </c>
      <c r="AT314" s="176" t="s">
        <v>115</v>
      </c>
      <c r="AU314" s="176" t="s">
        <v>74</v>
      </c>
      <c r="AY314" s="17" t="s">
        <v>120</v>
      </c>
      <c r="BE314" s="177">
        <f t="shared" si="104"/>
        <v>0</v>
      </c>
      <c r="BF314" s="177">
        <f t="shared" si="105"/>
        <v>0</v>
      </c>
      <c r="BG314" s="177">
        <f t="shared" si="106"/>
        <v>0</v>
      </c>
      <c r="BH314" s="177">
        <f t="shared" si="107"/>
        <v>0</v>
      </c>
      <c r="BI314" s="177">
        <f t="shared" si="108"/>
        <v>0</v>
      </c>
      <c r="BJ314" s="17" t="s">
        <v>82</v>
      </c>
      <c r="BK314" s="177">
        <f t="shared" si="109"/>
        <v>0</v>
      </c>
      <c r="BL314" s="17" t="s">
        <v>131</v>
      </c>
      <c r="BM314" s="176" t="s">
        <v>799</v>
      </c>
    </row>
    <row r="315" spans="1:65" s="2" customFormat="1" ht="33" customHeight="1">
      <c r="A315" s="34"/>
      <c r="B315" s="35"/>
      <c r="C315" s="164" t="s">
        <v>800</v>
      </c>
      <c r="D315" s="164" t="s">
        <v>115</v>
      </c>
      <c r="E315" s="165" t="s">
        <v>801</v>
      </c>
      <c r="F315" s="166" t="s">
        <v>802</v>
      </c>
      <c r="G315" s="167" t="s">
        <v>118</v>
      </c>
      <c r="H315" s="168">
        <v>1</v>
      </c>
      <c r="I315" s="169"/>
      <c r="J315" s="170">
        <f t="shared" si="100"/>
        <v>0</v>
      </c>
      <c r="K315" s="166" t="s">
        <v>119</v>
      </c>
      <c r="L315" s="171"/>
      <c r="M315" s="172" t="s">
        <v>1</v>
      </c>
      <c r="N315" s="173" t="s">
        <v>39</v>
      </c>
      <c r="O315" s="71"/>
      <c r="P315" s="174">
        <f t="shared" si="101"/>
        <v>0</v>
      </c>
      <c r="Q315" s="174">
        <v>0</v>
      </c>
      <c r="R315" s="174">
        <f t="shared" si="102"/>
        <v>0</v>
      </c>
      <c r="S315" s="174">
        <v>0</v>
      </c>
      <c r="T315" s="175">
        <f t="shared" si="103"/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76" t="s">
        <v>149</v>
      </c>
      <c r="AT315" s="176" t="s">
        <v>115</v>
      </c>
      <c r="AU315" s="176" t="s">
        <v>74</v>
      </c>
      <c r="AY315" s="17" t="s">
        <v>120</v>
      </c>
      <c r="BE315" s="177">
        <f t="shared" si="104"/>
        <v>0</v>
      </c>
      <c r="BF315" s="177">
        <f t="shared" si="105"/>
        <v>0</v>
      </c>
      <c r="BG315" s="177">
        <f t="shared" si="106"/>
        <v>0</v>
      </c>
      <c r="BH315" s="177">
        <f t="shared" si="107"/>
        <v>0</v>
      </c>
      <c r="BI315" s="177">
        <f t="shared" si="108"/>
        <v>0</v>
      </c>
      <c r="BJ315" s="17" t="s">
        <v>82</v>
      </c>
      <c r="BK315" s="177">
        <f t="shared" si="109"/>
        <v>0</v>
      </c>
      <c r="BL315" s="17" t="s">
        <v>131</v>
      </c>
      <c r="BM315" s="176" t="s">
        <v>803</v>
      </c>
    </row>
    <row r="316" spans="1:65" s="2" customFormat="1" ht="33" customHeight="1">
      <c r="A316" s="34"/>
      <c r="B316" s="35"/>
      <c r="C316" s="164" t="s">
        <v>804</v>
      </c>
      <c r="D316" s="164" t="s">
        <v>115</v>
      </c>
      <c r="E316" s="165" t="s">
        <v>805</v>
      </c>
      <c r="F316" s="166" t="s">
        <v>806</v>
      </c>
      <c r="G316" s="167" t="s">
        <v>118</v>
      </c>
      <c r="H316" s="168">
        <v>1</v>
      </c>
      <c r="I316" s="169"/>
      <c r="J316" s="170">
        <f t="shared" si="100"/>
        <v>0</v>
      </c>
      <c r="K316" s="166" t="s">
        <v>119</v>
      </c>
      <c r="L316" s="171"/>
      <c r="M316" s="172" t="s">
        <v>1</v>
      </c>
      <c r="N316" s="173" t="s">
        <v>39</v>
      </c>
      <c r="O316" s="71"/>
      <c r="P316" s="174">
        <f t="shared" si="101"/>
        <v>0</v>
      </c>
      <c r="Q316" s="174">
        <v>0</v>
      </c>
      <c r="R316" s="174">
        <f t="shared" si="102"/>
        <v>0</v>
      </c>
      <c r="S316" s="174">
        <v>0</v>
      </c>
      <c r="T316" s="175">
        <f t="shared" si="103"/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76" t="s">
        <v>149</v>
      </c>
      <c r="AT316" s="176" t="s">
        <v>115</v>
      </c>
      <c r="AU316" s="176" t="s">
        <v>74</v>
      </c>
      <c r="AY316" s="17" t="s">
        <v>120</v>
      </c>
      <c r="BE316" s="177">
        <f t="shared" si="104"/>
        <v>0</v>
      </c>
      <c r="BF316" s="177">
        <f t="shared" si="105"/>
        <v>0</v>
      </c>
      <c r="BG316" s="177">
        <f t="shared" si="106"/>
        <v>0</v>
      </c>
      <c r="BH316" s="177">
        <f t="shared" si="107"/>
        <v>0</v>
      </c>
      <c r="BI316" s="177">
        <f t="shared" si="108"/>
        <v>0</v>
      </c>
      <c r="BJ316" s="17" t="s">
        <v>82</v>
      </c>
      <c r="BK316" s="177">
        <f t="shared" si="109"/>
        <v>0</v>
      </c>
      <c r="BL316" s="17" t="s">
        <v>131</v>
      </c>
      <c r="BM316" s="176" t="s">
        <v>807</v>
      </c>
    </row>
    <row r="317" spans="1:65" s="2" customFormat="1" ht="33" customHeight="1">
      <c r="A317" s="34"/>
      <c r="B317" s="35"/>
      <c r="C317" s="164" t="s">
        <v>808</v>
      </c>
      <c r="D317" s="164" t="s">
        <v>115</v>
      </c>
      <c r="E317" s="165" t="s">
        <v>809</v>
      </c>
      <c r="F317" s="166" t="s">
        <v>810</v>
      </c>
      <c r="G317" s="167" t="s">
        <v>118</v>
      </c>
      <c r="H317" s="168">
        <v>1</v>
      </c>
      <c r="I317" s="169"/>
      <c r="J317" s="170">
        <f t="shared" si="100"/>
        <v>0</v>
      </c>
      <c r="K317" s="166" t="s">
        <v>119</v>
      </c>
      <c r="L317" s="171"/>
      <c r="M317" s="172" t="s">
        <v>1</v>
      </c>
      <c r="N317" s="173" t="s">
        <v>39</v>
      </c>
      <c r="O317" s="71"/>
      <c r="P317" s="174">
        <f t="shared" si="101"/>
        <v>0</v>
      </c>
      <c r="Q317" s="174">
        <v>0</v>
      </c>
      <c r="R317" s="174">
        <f t="shared" si="102"/>
        <v>0</v>
      </c>
      <c r="S317" s="174">
        <v>0</v>
      </c>
      <c r="T317" s="175">
        <f t="shared" si="103"/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76" t="s">
        <v>149</v>
      </c>
      <c r="AT317" s="176" t="s">
        <v>115</v>
      </c>
      <c r="AU317" s="176" t="s">
        <v>74</v>
      </c>
      <c r="AY317" s="17" t="s">
        <v>120</v>
      </c>
      <c r="BE317" s="177">
        <f t="shared" si="104"/>
        <v>0</v>
      </c>
      <c r="BF317" s="177">
        <f t="shared" si="105"/>
        <v>0</v>
      </c>
      <c r="BG317" s="177">
        <f t="shared" si="106"/>
        <v>0</v>
      </c>
      <c r="BH317" s="177">
        <f t="shared" si="107"/>
        <v>0</v>
      </c>
      <c r="BI317" s="177">
        <f t="shared" si="108"/>
        <v>0</v>
      </c>
      <c r="BJ317" s="17" t="s">
        <v>82</v>
      </c>
      <c r="BK317" s="177">
        <f t="shared" si="109"/>
        <v>0</v>
      </c>
      <c r="BL317" s="17" t="s">
        <v>131</v>
      </c>
      <c r="BM317" s="176" t="s">
        <v>811</v>
      </c>
    </row>
    <row r="318" spans="1:65" s="2" customFormat="1" ht="33" customHeight="1">
      <c r="A318" s="34"/>
      <c r="B318" s="35"/>
      <c r="C318" s="164" t="s">
        <v>812</v>
      </c>
      <c r="D318" s="164" t="s">
        <v>115</v>
      </c>
      <c r="E318" s="165" t="s">
        <v>813</v>
      </c>
      <c r="F318" s="166" t="s">
        <v>814</v>
      </c>
      <c r="G318" s="167" t="s">
        <v>118</v>
      </c>
      <c r="H318" s="168">
        <v>1</v>
      </c>
      <c r="I318" s="169"/>
      <c r="J318" s="170">
        <f t="shared" si="100"/>
        <v>0</v>
      </c>
      <c r="K318" s="166" t="s">
        <v>119</v>
      </c>
      <c r="L318" s="171"/>
      <c r="M318" s="172" t="s">
        <v>1</v>
      </c>
      <c r="N318" s="173" t="s">
        <v>39</v>
      </c>
      <c r="O318" s="71"/>
      <c r="P318" s="174">
        <f t="shared" si="101"/>
        <v>0</v>
      </c>
      <c r="Q318" s="174">
        <v>0</v>
      </c>
      <c r="R318" s="174">
        <f t="shared" si="102"/>
        <v>0</v>
      </c>
      <c r="S318" s="174">
        <v>0</v>
      </c>
      <c r="T318" s="175">
        <f t="shared" si="103"/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76" t="s">
        <v>149</v>
      </c>
      <c r="AT318" s="176" t="s">
        <v>115</v>
      </c>
      <c r="AU318" s="176" t="s">
        <v>74</v>
      </c>
      <c r="AY318" s="17" t="s">
        <v>120</v>
      </c>
      <c r="BE318" s="177">
        <f t="shared" si="104"/>
        <v>0</v>
      </c>
      <c r="BF318" s="177">
        <f t="shared" si="105"/>
        <v>0</v>
      </c>
      <c r="BG318" s="177">
        <f t="shared" si="106"/>
        <v>0</v>
      </c>
      <c r="BH318" s="177">
        <f t="shared" si="107"/>
        <v>0</v>
      </c>
      <c r="BI318" s="177">
        <f t="shared" si="108"/>
        <v>0</v>
      </c>
      <c r="BJ318" s="17" t="s">
        <v>82</v>
      </c>
      <c r="BK318" s="177">
        <f t="shared" si="109"/>
        <v>0</v>
      </c>
      <c r="BL318" s="17" t="s">
        <v>131</v>
      </c>
      <c r="BM318" s="176" t="s">
        <v>815</v>
      </c>
    </row>
    <row r="319" spans="1:65" s="2" customFormat="1" ht="33" customHeight="1">
      <c r="A319" s="34"/>
      <c r="B319" s="35"/>
      <c r="C319" s="164" t="s">
        <v>816</v>
      </c>
      <c r="D319" s="164" t="s">
        <v>115</v>
      </c>
      <c r="E319" s="165" t="s">
        <v>817</v>
      </c>
      <c r="F319" s="166" t="s">
        <v>818</v>
      </c>
      <c r="G319" s="167" t="s">
        <v>118</v>
      </c>
      <c r="H319" s="168">
        <v>40</v>
      </c>
      <c r="I319" s="169"/>
      <c r="J319" s="170">
        <f t="shared" si="100"/>
        <v>0</v>
      </c>
      <c r="K319" s="166" t="s">
        <v>119</v>
      </c>
      <c r="L319" s="171"/>
      <c r="M319" s="172" t="s">
        <v>1</v>
      </c>
      <c r="N319" s="173" t="s">
        <v>39</v>
      </c>
      <c r="O319" s="71"/>
      <c r="P319" s="174">
        <f t="shared" si="101"/>
        <v>0</v>
      </c>
      <c r="Q319" s="174">
        <v>0</v>
      </c>
      <c r="R319" s="174">
        <f t="shared" si="102"/>
        <v>0</v>
      </c>
      <c r="S319" s="174">
        <v>0</v>
      </c>
      <c r="T319" s="175">
        <f t="shared" si="103"/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76" t="s">
        <v>149</v>
      </c>
      <c r="AT319" s="176" t="s">
        <v>115</v>
      </c>
      <c r="AU319" s="176" t="s">
        <v>74</v>
      </c>
      <c r="AY319" s="17" t="s">
        <v>120</v>
      </c>
      <c r="BE319" s="177">
        <f t="shared" si="104"/>
        <v>0</v>
      </c>
      <c r="BF319" s="177">
        <f t="shared" si="105"/>
        <v>0</v>
      </c>
      <c r="BG319" s="177">
        <f t="shared" si="106"/>
        <v>0</v>
      </c>
      <c r="BH319" s="177">
        <f t="shared" si="107"/>
        <v>0</v>
      </c>
      <c r="BI319" s="177">
        <f t="shared" si="108"/>
        <v>0</v>
      </c>
      <c r="BJ319" s="17" t="s">
        <v>82</v>
      </c>
      <c r="BK319" s="177">
        <f t="shared" si="109"/>
        <v>0</v>
      </c>
      <c r="BL319" s="17" t="s">
        <v>131</v>
      </c>
      <c r="BM319" s="176" t="s">
        <v>819</v>
      </c>
    </row>
    <row r="320" spans="1:65" s="11" customFormat="1" ht="11.25">
      <c r="B320" s="178"/>
      <c r="C320" s="179"/>
      <c r="D320" s="180" t="s">
        <v>122</v>
      </c>
      <c r="E320" s="181" t="s">
        <v>1</v>
      </c>
      <c r="F320" s="182" t="s">
        <v>139</v>
      </c>
      <c r="G320" s="179"/>
      <c r="H320" s="183">
        <v>40</v>
      </c>
      <c r="I320" s="184"/>
      <c r="J320" s="179"/>
      <c r="K320" s="179"/>
      <c r="L320" s="185"/>
      <c r="M320" s="186"/>
      <c r="N320" s="187"/>
      <c r="O320" s="187"/>
      <c r="P320" s="187"/>
      <c r="Q320" s="187"/>
      <c r="R320" s="187"/>
      <c r="S320" s="187"/>
      <c r="T320" s="188"/>
      <c r="AT320" s="189" t="s">
        <v>122</v>
      </c>
      <c r="AU320" s="189" t="s">
        <v>74</v>
      </c>
      <c r="AV320" s="11" t="s">
        <v>84</v>
      </c>
      <c r="AW320" s="11" t="s">
        <v>30</v>
      </c>
      <c r="AX320" s="11" t="s">
        <v>82</v>
      </c>
      <c r="AY320" s="189" t="s">
        <v>120</v>
      </c>
    </row>
    <row r="321" spans="1:65" s="2" customFormat="1" ht="33" customHeight="1">
      <c r="A321" s="34"/>
      <c r="B321" s="35"/>
      <c r="C321" s="164" t="s">
        <v>820</v>
      </c>
      <c r="D321" s="164" t="s">
        <v>115</v>
      </c>
      <c r="E321" s="165" t="s">
        <v>821</v>
      </c>
      <c r="F321" s="166" t="s">
        <v>822</v>
      </c>
      <c r="G321" s="167" t="s">
        <v>118</v>
      </c>
      <c r="H321" s="168">
        <v>1</v>
      </c>
      <c r="I321" s="169"/>
      <c r="J321" s="170">
        <f>ROUND(I321*H321,2)</f>
        <v>0</v>
      </c>
      <c r="K321" s="166" t="s">
        <v>119</v>
      </c>
      <c r="L321" s="171"/>
      <c r="M321" s="172" t="s">
        <v>1</v>
      </c>
      <c r="N321" s="173" t="s">
        <v>39</v>
      </c>
      <c r="O321" s="71"/>
      <c r="P321" s="174">
        <f>O321*H321</f>
        <v>0</v>
      </c>
      <c r="Q321" s="174">
        <v>0</v>
      </c>
      <c r="R321" s="174">
        <f>Q321*H321</f>
        <v>0</v>
      </c>
      <c r="S321" s="174">
        <v>0</v>
      </c>
      <c r="T321" s="175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76" t="s">
        <v>149</v>
      </c>
      <c r="AT321" s="176" t="s">
        <v>115</v>
      </c>
      <c r="AU321" s="176" t="s">
        <v>74</v>
      </c>
      <c r="AY321" s="17" t="s">
        <v>120</v>
      </c>
      <c r="BE321" s="177">
        <f>IF(N321="základní",J321,0)</f>
        <v>0</v>
      </c>
      <c r="BF321" s="177">
        <f>IF(N321="snížená",J321,0)</f>
        <v>0</v>
      </c>
      <c r="BG321" s="177">
        <f>IF(N321="zákl. přenesená",J321,0)</f>
        <v>0</v>
      </c>
      <c r="BH321" s="177">
        <f>IF(N321="sníž. přenesená",J321,0)</f>
        <v>0</v>
      </c>
      <c r="BI321" s="177">
        <f>IF(N321="nulová",J321,0)</f>
        <v>0</v>
      </c>
      <c r="BJ321" s="17" t="s">
        <v>82</v>
      </c>
      <c r="BK321" s="177">
        <f>ROUND(I321*H321,2)</f>
        <v>0</v>
      </c>
      <c r="BL321" s="17" t="s">
        <v>131</v>
      </c>
      <c r="BM321" s="176" t="s">
        <v>823</v>
      </c>
    </row>
    <row r="322" spans="1:65" s="2" customFormat="1" ht="33" customHeight="1">
      <c r="A322" s="34"/>
      <c r="B322" s="35"/>
      <c r="C322" s="164" t="s">
        <v>824</v>
      </c>
      <c r="D322" s="164" t="s">
        <v>115</v>
      </c>
      <c r="E322" s="165" t="s">
        <v>825</v>
      </c>
      <c r="F322" s="166" t="s">
        <v>826</v>
      </c>
      <c r="G322" s="167" t="s">
        <v>118</v>
      </c>
      <c r="H322" s="168">
        <v>40</v>
      </c>
      <c r="I322" s="169"/>
      <c r="J322" s="170">
        <f>ROUND(I322*H322,2)</f>
        <v>0</v>
      </c>
      <c r="K322" s="166" t="s">
        <v>119</v>
      </c>
      <c r="L322" s="171"/>
      <c r="M322" s="172" t="s">
        <v>1</v>
      </c>
      <c r="N322" s="173" t="s">
        <v>39</v>
      </c>
      <c r="O322" s="71"/>
      <c r="P322" s="174">
        <f>O322*H322</f>
        <v>0</v>
      </c>
      <c r="Q322" s="174">
        <v>0</v>
      </c>
      <c r="R322" s="174">
        <f>Q322*H322</f>
        <v>0</v>
      </c>
      <c r="S322" s="174">
        <v>0</v>
      </c>
      <c r="T322" s="17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76" t="s">
        <v>149</v>
      </c>
      <c r="AT322" s="176" t="s">
        <v>115</v>
      </c>
      <c r="AU322" s="176" t="s">
        <v>74</v>
      </c>
      <c r="AY322" s="17" t="s">
        <v>120</v>
      </c>
      <c r="BE322" s="177">
        <f>IF(N322="základní",J322,0)</f>
        <v>0</v>
      </c>
      <c r="BF322" s="177">
        <f>IF(N322="snížená",J322,0)</f>
        <v>0</v>
      </c>
      <c r="BG322" s="177">
        <f>IF(N322="zákl. přenesená",J322,0)</f>
        <v>0</v>
      </c>
      <c r="BH322" s="177">
        <f>IF(N322="sníž. přenesená",J322,0)</f>
        <v>0</v>
      </c>
      <c r="BI322" s="177">
        <f>IF(N322="nulová",J322,0)</f>
        <v>0</v>
      </c>
      <c r="BJ322" s="17" t="s">
        <v>82</v>
      </c>
      <c r="BK322" s="177">
        <f>ROUND(I322*H322,2)</f>
        <v>0</v>
      </c>
      <c r="BL322" s="17" t="s">
        <v>131</v>
      </c>
      <c r="BM322" s="176" t="s">
        <v>827</v>
      </c>
    </row>
    <row r="323" spans="1:65" s="11" customFormat="1" ht="11.25">
      <c r="B323" s="178"/>
      <c r="C323" s="179"/>
      <c r="D323" s="180" t="s">
        <v>122</v>
      </c>
      <c r="E323" s="181" t="s">
        <v>1</v>
      </c>
      <c r="F323" s="182" t="s">
        <v>139</v>
      </c>
      <c r="G323" s="179"/>
      <c r="H323" s="183">
        <v>40</v>
      </c>
      <c r="I323" s="184"/>
      <c r="J323" s="179"/>
      <c r="K323" s="179"/>
      <c r="L323" s="185"/>
      <c r="M323" s="186"/>
      <c r="N323" s="187"/>
      <c r="O323" s="187"/>
      <c r="P323" s="187"/>
      <c r="Q323" s="187"/>
      <c r="R323" s="187"/>
      <c r="S323" s="187"/>
      <c r="T323" s="188"/>
      <c r="AT323" s="189" t="s">
        <v>122</v>
      </c>
      <c r="AU323" s="189" t="s">
        <v>74</v>
      </c>
      <c r="AV323" s="11" t="s">
        <v>84</v>
      </c>
      <c r="AW323" s="11" t="s">
        <v>30</v>
      </c>
      <c r="AX323" s="11" t="s">
        <v>82</v>
      </c>
      <c r="AY323" s="189" t="s">
        <v>120</v>
      </c>
    </row>
    <row r="324" spans="1:65" s="2" customFormat="1" ht="37.9" customHeight="1">
      <c r="A324" s="34"/>
      <c r="B324" s="35"/>
      <c r="C324" s="164" t="s">
        <v>828</v>
      </c>
      <c r="D324" s="164" t="s">
        <v>115</v>
      </c>
      <c r="E324" s="165" t="s">
        <v>829</v>
      </c>
      <c r="F324" s="166" t="s">
        <v>830</v>
      </c>
      <c r="G324" s="167" t="s">
        <v>118</v>
      </c>
      <c r="H324" s="168">
        <v>1</v>
      </c>
      <c r="I324" s="169"/>
      <c r="J324" s="170">
        <f t="shared" ref="J324:J331" si="110">ROUND(I324*H324,2)</f>
        <v>0</v>
      </c>
      <c r="K324" s="166" t="s">
        <v>119</v>
      </c>
      <c r="L324" s="171"/>
      <c r="M324" s="172" t="s">
        <v>1</v>
      </c>
      <c r="N324" s="173" t="s">
        <v>39</v>
      </c>
      <c r="O324" s="71"/>
      <c r="P324" s="174">
        <f t="shared" ref="P324:P331" si="111">O324*H324</f>
        <v>0</v>
      </c>
      <c r="Q324" s="174">
        <v>0</v>
      </c>
      <c r="R324" s="174">
        <f t="shared" ref="R324:R331" si="112">Q324*H324</f>
        <v>0</v>
      </c>
      <c r="S324" s="174">
        <v>0</v>
      </c>
      <c r="T324" s="175">
        <f t="shared" ref="T324:T331" si="113"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76" t="s">
        <v>149</v>
      </c>
      <c r="AT324" s="176" t="s">
        <v>115</v>
      </c>
      <c r="AU324" s="176" t="s">
        <v>74</v>
      </c>
      <c r="AY324" s="17" t="s">
        <v>120</v>
      </c>
      <c r="BE324" s="177">
        <f t="shared" ref="BE324:BE331" si="114">IF(N324="základní",J324,0)</f>
        <v>0</v>
      </c>
      <c r="BF324" s="177">
        <f t="shared" ref="BF324:BF331" si="115">IF(N324="snížená",J324,0)</f>
        <v>0</v>
      </c>
      <c r="BG324" s="177">
        <f t="shared" ref="BG324:BG331" si="116">IF(N324="zákl. přenesená",J324,0)</f>
        <v>0</v>
      </c>
      <c r="BH324" s="177">
        <f t="shared" ref="BH324:BH331" si="117">IF(N324="sníž. přenesená",J324,0)</f>
        <v>0</v>
      </c>
      <c r="BI324" s="177">
        <f t="shared" ref="BI324:BI331" si="118">IF(N324="nulová",J324,0)</f>
        <v>0</v>
      </c>
      <c r="BJ324" s="17" t="s">
        <v>82</v>
      </c>
      <c r="BK324" s="177">
        <f t="shared" ref="BK324:BK331" si="119">ROUND(I324*H324,2)</f>
        <v>0</v>
      </c>
      <c r="BL324" s="17" t="s">
        <v>131</v>
      </c>
      <c r="BM324" s="176" t="s">
        <v>831</v>
      </c>
    </row>
    <row r="325" spans="1:65" s="2" customFormat="1" ht="33" customHeight="1">
      <c r="A325" s="34"/>
      <c r="B325" s="35"/>
      <c r="C325" s="164" t="s">
        <v>832</v>
      </c>
      <c r="D325" s="164" t="s">
        <v>115</v>
      </c>
      <c r="E325" s="165" t="s">
        <v>833</v>
      </c>
      <c r="F325" s="166" t="s">
        <v>834</v>
      </c>
      <c r="G325" s="167" t="s">
        <v>118</v>
      </c>
      <c r="H325" s="168">
        <v>1</v>
      </c>
      <c r="I325" s="169"/>
      <c r="J325" s="170">
        <f t="shared" si="110"/>
        <v>0</v>
      </c>
      <c r="K325" s="166" t="s">
        <v>119</v>
      </c>
      <c r="L325" s="171"/>
      <c r="M325" s="172" t="s">
        <v>1</v>
      </c>
      <c r="N325" s="173" t="s">
        <v>39</v>
      </c>
      <c r="O325" s="71"/>
      <c r="P325" s="174">
        <f t="shared" si="111"/>
        <v>0</v>
      </c>
      <c r="Q325" s="174">
        <v>0</v>
      </c>
      <c r="R325" s="174">
        <f t="shared" si="112"/>
        <v>0</v>
      </c>
      <c r="S325" s="174">
        <v>0</v>
      </c>
      <c r="T325" s="175">
        <f t="shared" si="113"/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76" t="s">
        <v>149</v>
      </c>
      <c r="AT325" s="176" t="s">
        <v>115</v>
      </c>
      <c r="AU325" s="176" t="s">
        <v>74</v>
      </c>
      <c r="AY325" s="17" t="s">
        <v>120</v>
      </c>
      <c r="BE325" s="177">
        <f t="shared" si="114"/>
        <v>0</v>
      </c>
      <c r="BF325" s="177">
        <f t="shared" si="115"/>
        <v>0</v>
      </c>
      <c r="BG325" s="177">
        <f t="shared" si="116"/>
        <v>0</v>
      </c>
      <c r="BH325" s="177">
        <f t="shared" si="117"/>
        <v>0</v>
      </c>
      <c r="BI325" s="177">
        <f t="shared" si="118"/>
        <v>0</v>
      </c>
      <c r="BJ325" s="17" t="s">
        <v>82</v>
      </c>
      <c r="BK325" s="177">
        <f t="shared" si="119"/>
        <v>0</v>
      </c>
      <c r="BL325" s="17" t="s">
        <v>131</v>
      </c>
      <c r="BM325" s="176" t="s">
        <v>835</v>
      </c>
    </row>
    <row r="326" spans="1:65" s="2" customFormat="1" ht="33" customHeight="1">
      <c r="A326" s="34"/>
      <c r="B326" s="35"/>
      <c r="C326" s="164" t="s">
        <v>836</v>
      </c>
      <c r="D326" s="164" t="s">
        <v>115</v>
      </c>
      <c r="E326" s="165" t="s">
        <v>837</v>
      </c>
      <c r="F326" s="166" t="s">
        <v>838</v>
      </c>
      <c r="G326" s="167" t="s">
        <v>118</v>
      </c>
      <c r="H326" s="168">
        <v>1</v>
      </c>
      <c r="I326" s="169"/>
      <c r="J326" s="170">
        <f t="shared" si="110"/>
        <v>0</v>
      </c>
      <c r="K326" s="166" t="s">
        <v>119</v>
      </c>
      <c r="L326" s="171"/>
      <c r="M326" s="172" t="s">
        <v>1</v>
      </c>
      <c r="N326" s="173" t="s">
        <v>39</v>
      </c>
      <c r="O326" s="71"/>
      <c r="P326" s="174">
        <f t="shared" si="111"/>
        <v>0</v>
      </c>
      <c r="Q326" s="174">
        <v>0</v>
      </c>
      <c r="R326" s="174">
        <f t="shared" si="112"/>
        <v>0</v>
      </c>
      <c r="S326" s="174">
        <v>0</v>
      </c>
      <c r="T326" s="175">
        <f t="shared" si="113"/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76" t="s">
        <v>149</v>
      </c>
      <c r="AT326" s="176" t="s">
        <v>115</v>
      </c>
      <c r="AU326" s="176" t="s">
        <v>74</v>
      </c>
      <c r="AY326" s="17" t="s">
        <v>120</v>
      </c>
      <c r="BE326" s="177">
        <f t="shared" si="114"/>
        <v>0</v>
      </c>
      <c r="BF326" s="177">
        <f t="shared" si="115"/>
        <v>0</v>
      </c>
      <c r="BG326" s="177">
        <f t="shared" si="116"/>
        <v>0</v>
      </c>
      <c r="BH326" s="177">
        <f t="shared" si="117"/>
        <v>0</v>
      </c>
      <c r="BI326" s="177">
        <f t="shared" si="118"/>
        <v>0</v>
      </c>
      <c r="BJ326" s="17" t="s">
        <v>82</v>
      </c>
      <c r="BK326" s="177">
        <f t="shared" si="119"/>
        <v>0</v>
      </c>
      <c r="BL326" s="17" t="s">
        <v>131</v>
      </c>
      <c r="BM326" s="176" t="s">
        <v>839</v>
      </c>
    </row>
    <row r="327" spans="1:65" s="2" customFormat="1" ht="24.2" customHeight="1">
      <c r="A327" s="34"/>
      <c r="B327" s="35"/>
      <c r="C327" s="164" t="s">
        <v>840</v>
      </c>
      <c r="D327" s="164" t="s">
        <v>115</v>
      </c>
      <c r="E327" s="165" t="s">
        <v>841</v>
      </c>
      <c r="F327" s="166" t="s">
        <v>842</v>
      </c>
      <c r="G327" s="167" t="s">
        <v>118</v>
      </c>
      <c r="H327" s="168">
        <v>1</v>
      </c>
      <c r="I327" s="169"/>
      <c r="J327" s="170">
        <f t="shared" si="110"/>
        <v>0</v>
      </c>
      <c r="K327" s="166" t="s">
        <v>119</v>
      </c>
      <c r="L327" s="171"/>
      <c r="M327" s="172" t="s">
        <v>1</v>
      </c>
      <c r="N327" s="173" t="s">
        <v>39</v>
      </c>
      <c r="O327" s="71"/>
      <c r="P327" s="174">
        <f t="shared" si="111"/>
        <v>0</v>
      </c>
      <c r="Q327" s="174">
        <v>0</v>
      </c>
      <c r="R327" s="174">
        <f t="shared" si="112"/>
        <v>0</v>
      </c>
      <c r="S327" s="174">
        <v>0</v>
      </c>
      <c r="T327" s="175">
        <f t="shared" si="113"/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76" t="s">
        <v>149</v>
      </c>
      <c r="AT327" s="176" t="s">
        <v>115</v>
      </c>
      <c r="AU327" s="176" t="s">
        <v>74</v>
      </c>
      <c r="AY327" s="17" t="s">
        <v>120</v>
      </c>
      <c r="BE327" s="177">
        <f t="shared" si="114"/>
        <v>0</v>
      </c>
      <c r="BF327" s="177">
        <f t="shared" si="115"/>
        <v>0</v>
      </c>
      <c r="BG327" s="177">
        <f t="shared" si="116"/>
        <v>0</v>
      </c>
      <c r="BH327" s="177">
        <f t="shared" si="117"/>
        <v>0</v>
      </c>
      <c r="BI327" s="177">
        <f t="shared" si="118"/>
        <v>0</v>
      </c>
      <c r="BJ327" s="17" t="s">
        <v>82</v>
      </c>
      <c r="BK327" s="177">
        <f t="shared" si="119"/>
        <v>0</v>
      </c>
      <c r="BL327" s="17" t="s">
        <v>131</v>
      </c>
      <c r="BM327" s="176" t="s">
        <v>843</v>
      </c>
    </row>
    <row r="328" spans="1:65" s="2" customFormat="1" ht="16.5" customHeight="1">
      <c r="A328" s="34"/>
      <c r="B328" s="35"/>
      <c r="C328" s="164" t="s">
        <v>844</v>
      </c>
      <c r="D328" s="164" t="s">
        <v>115</v>
      </c>
      <c r="E328" s="165" t="s">
        <v>845</v>
      </c>
      <c r="F328" s="166" t="s">
        <v>846</v>
      </c>
      <c r="G328" s="167" t="s">
        <v>118</v>
      </c>
      <c r="H328" s="168">
        <v>1</v>
      </c>
      <c r="I328" s="169"/>
      <c r="J328" s="170">
        <f t="shared" si="110"/>
        <v>0</v>
      </c>
      <c r="K328" s="166" t="s">
        <v>119</v>
      </c>
      <c r="L328" s="171"/>
      <c r="M328" s="172" t="s">
        <v>1</v>
      </c>
      <c r="N328" s="173" t="s">
        <v>39</v>
      </c>
      <c r="O328" s="71"/>
      <c r="P328" s="174">
        <f t="shared" si="111"/>
        <v>0</v>
      </c>
      <c r="Q328" s="174">
        <v>0</v>
      </c>
      <c r="R328" s="174">
        <f t="shared" si="112"/>
        <v>0</v>
      </c>
      <c r="S328" s="174">
        <v>0</v>
      </c>
      <c r="T328" s="175">
        <f t="shared" si="113"/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76" t="s">
        <v>149</v>
      </c>
      <c r="AT328" s="176" t="s">
        <v>115</v>
      </c>
      <c r="AU328" s="176" t="s">
        <v>74</v>
      </c>
      <c r="AY328" s="17" t="s">
        <v>120</v>
      </c>
      <c r="BE328" s="177">
        <f t="shared" si="114"/>
        <v>0</v>
      </c>
      <c r="BF328" s="177">
        <f t="shared" si="115"/>
        <v>0</v>
      </c>
      <c r="BG328" s="177">
        <f t="shared" si="116"/>
        <v>0</v>
      </c>
      <c r="BH328" s="177">
        <f t="shared" si="117"/>
        <v>0</v>
      </c>
      <c r="BI328" s="177">
        <f t="shared" si="118"/>
        <v>0</v>
      </c>
      <c r="BJ328" s="17" t="s">
        <v>82</v>
      </c>
      <c r="BK328" s="177">
        <f t="shared" si="119"/>
        <v>0</v>
      </c>
      <c r="BL328" s="17" t="s">
        <v>131</v>
      </c>
      <c r="BM328" s="176" t="s">
        <v>847</v>
      </c>
    </row>
    <row r="329" spans="1:65" s="2" customFormat="1" ht="24.2" customHeight="1">
      <c r="A329" s="34"/>
      <c r="B329" s="35"/>
      <c r="C329" s="164" t="s">
        <v>848</v>
      </c>
      <c r="D329" s="164" t="s">
        <v>115</v>
      </c>
      <c r="E329" s="165" t="s">
        <v>849</v>
      </c>
      <c r="F329" s="166" t="s">
        <v>850</v>
      </c>
      <c r="G329" s="167" t="s">
        <v>118</v>
      </c>
      <c r="H329" s="168">
        <v>1</v>
      </c>
      <c r="I329" s="169"/>
      <c r="J329" s="170">
        <f t="shared" si="110"/>
        <v>0</v>
      </c>
      <c r="K329" s="166" t="s">
        <v>119</v>
      </c>
      <c r="L329" s="171"/>
      <c r="M329" s="172" t="s">
        <v>1</v>
      </c>
      <c r="N329" s="173" t="s">
        <v>39</v>
      </c>
      <c r="O329" s="71"/>
      <c r="P329" s="174">
        <f t="shared" si="111"/>
        <v>0</v>
      </c>
      <c r="Q329" s="174">
        <v>0</v>
      </c>
      <c r="R329" s="174">
        <f t="shared" si="112"/>
        <v>0</v>
      </c>
      <c r="S329" s="174">
        <v>0</v>
      </c>
      <c r="T329" s="175">
        <f t="shared" si="113"/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76" t="s">
        <v>149</v>
      </c>
      <c r="AT329" s="176" t="s">
        <v>115</v>
      </c>
      <c r="AU329" s="176" t="s">
        <v>74</v>
      </c>
      <c r="AY329" s="17" t="s">
        <v>120</v>
      </c>
      <c r="BE329" s="177">
        <f t="shared" si="114"/>
        <v>0</v>
      </c>
      <c r="BF329" s="177">
        <f t="shared" si="115"/>
        <v>0</v>
      </c>
      <c r="BG329" s="177">
        <f t="shared" si="116"/>
        <v>0</v>
      </c>
      <c r="BH329" s="177">
        <f t="shared" si="117"/>
        <v>0</v>
      </c>
      <c r="BI329" s="177">
        <f t="shared" si="118"/>
        <v>0</v>
      </c>
      <c r="BJ329" s="17" t="s">
        <v>82</v>
      </c>
      <c r="BK329" s="177">
        <f t="shared" si="119"/>
        <v>0</v>
      </c>
      <c r="BL329" s="17" t="s">
        <v>131</v>
      </c>
      <c r="BM329" s="176" t="s">
        <v>851</v>
      </c>
    </row>
    <row r="330" spans="1:65" s="2" customFormat="1" ht="24.2" customHeight="1">
      <c r="A330" s="34"/>
      <c r="B330" s="35"/>
      <c r="C330" s="164" t="s">
        <v>852</v>
      </c>
      <c r="D330" s="164" t="s">
        <v>115</v>
      </c>
      <c r="E330" s="165" t="s">
        <v>853</v>
      </c>
      <c r="F330" s="166" t="s">
        <v>854</v>
      </c>
      <c r="G330" s="167" t="s">
        <v>118</v>
      </c>
      <c r="H330" s="168">
        <v>1</v>
      </c>
      <c r="I330" s="169"/>
      <c r="J330" s="170">
        <f t="shared" si="110"/>
        <v>0</v>
      </c>
      <c r="K330" s="166" t="s">
        <v>119</v>
      </c>
      <c r="L330" s="171"/>
      <c r="M330" s="172" t="s">
        <v>1</v>
      </c>
      <c r="N330" s="173" t="s">
        <v>39</v>
      </c>
      <c r="O330" s="71"/>
      <c r="P330" s="174">
        <f t="shared" si="111"/>
        <v>0</v>
      </c>
      <c r="Q330" s="174">
        <v>0</v>
      </c>
      <c r="R330" s="174">
        <f t="shared" si="112"/>
        <v>0</v>
      </c>
      <c r="S330" s="174">
        <v>0</v>
      </c>
      <c r="T330" s="175">
        <f t="shared" si="113"/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76" t="s">
        <v>149</v>
      </c>
      <c r="AT330" s="176" t="s">
        <v>115</v>
      </c>
      <c r="AU330" s="176" t="s">
        <v>74</v>
      </c>
      <c r="AY330" s="17" t="s">
        <v>120</v>
      </c>
      <c r="BE330" s="177">
        <f t="shared" si="114"/>
        <v>0</v>
      </c>
      <c r="BF330" s="177">
        <f t="shared" si="115"/>
        <v>0</v>
      </c>
      <c r="BG330" s="177">
        <f t="shared" si="116"/>
        <v>0</v>
      </c>
      <c r="BH330" s="177">
        <f t="shared" si="117"/>
        <v>0</v>
      </c>
      <c r="BI330" s="177">
        <f t="shared" si="118"/>
        <v>0</v>
      </c>
      <c r="BJ330" s="17" t="s">
        <v>82</v>
      </c>
      <c r="BK330" s="177">
        <f t="shared" si="119"/>
        <v>0</v>
      </c>
      <c r="BL330" s="17" t="s">
        <v>131</v>
      </c>
      <c r="BM330" s="176" t="s">
        <v>855</v>
      </c>
    </row>
    <row r="331" spans="1:65" s="2" customFormat="1" ht="49.15" customHeight="1">
      <c r="A331" s="34"/>
      <c r="B331" s="35"/>
      <c r="C331" s="164" t="s">
        <v>856</v>
      </c>
      <c r="D331" s="164" t="s">
        <v>115</v>
      </c>
      <c r="E331" s="165" t="s">
        <v>857</v>
      </c>
      <c r="F331" s="166" t="s">
        <v>858</v>
      </c>
      <c r="G331" s="167" t="s">
        <v>118</v>
      </c>
      <c r="H331" s="168">
        <v>4</v>
      </c>
      <c r="I331" s="169"/>
      <c r="J331" s="170">
        <f t="shared" si="110"/>
        <v>0</v>
      </c>
      <c r="K331" s="166" t="s">
        <v>119</v>
      </c>
      <c r="L331" s="171"/>
      <c r="M331" s="172" t="s">
        <v>1</v>
      </c>
      <c r="N331" s="173" t="s">
        <v>39</v>
      </c>
      <c r="O331" s="71"/>
      <c r="P331" s="174">
        <f t="shared" si="111"/>
        <v>0</v>
      </c>
      <c r="Q331" s="174">
        <v>0</v>
      </c>
      <c r="R331" s="174">
        <f t="shared" si="112"/>
        <v>0</v>
      </c>
      <c r="S331" s="174">
        <v>0</v>
      </c>
      <c r="T331" s="175">
        <f t="shared" si="113"/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76" t="s">
        <v>149</v>
      </c>
      <c r="AT331" s="176" t="s">
        <v>115</v>
      </c>
      <c r="AU331" s="176" t="s">
        <v>74</v>
      </c>
      <c r="AY331" s="17" t="s">
        <v>120</v>
      </c>
      <c r="BE331" s="177">
        <f t="shared" si="114"/>
        <v>0</v>
      </c>
      <c r="BF331" s="177">
        <f t="shared" si="115"/>
        <v>0</v>
      </c>
      <c r="BG331" s="177">
        <f t="shared" si="116"/>
        <v>0</v>
      </c>
      <c r="BH331" s="177">
        <f t="shared" si="117"/>
        <v>0</v>
      </c>
      <c r="BI331" s="177">
        <f t="shared" si="118"/>
        <v>0</v>
      </c>
      <c r="BJ331" s="17" t="s">
        <v>82</v>
      </c>
      <c r="BK331" s="177">
        <f t="shared" si="119"/>
        <v>0</v>
      </c>
      <c r="BL331" s="17" t="s">
        <v>131</v>
      </c>
      <c r="BM331" s="176" t="s">
        <v>859</v>
      </c>
    </row>
    <row r="332" spans="1:65" s="11" customFormat="1" ht="11.25">
      <c r="B332" s="178"/>
      <c r="C332" s="179"/>
      <c r="D332" s="180" t="s">
        <v>122</v>
      </c>
      <c r="E332" s="181" t="s">
        <v>1</v>
      </c>
      <c r="F332" s="182" t="s">
        <v>252</v>
      </c>
      <c r="G332" s="179"/>
      <c r="H332" s="183">
        <v>4</v>
      </c>
      <c r="I332" s="184"/>
      <c r="J332" s="179"/>
      <c r="K332" s="179"/>
      <c r="L332" s="185"/>
      <c r="M332" s="186"/>
      <c r="N332" s="187"/>
      <c r="O332" s="187"/>
      <c r="P332" s="187"/>
      <c r="Q332" s="187"/>
      <c r="R332" s="187"/>
      <c r="S332" s="187"/>
      <c r="T332" s="188"/>
      <c r="AT332" s="189" t="s">
        <v>122</v>
      </c>
      <c r="AU332" s="189" t="s">
        <v>74</v>
      </c>
      <c r="AV332" s="11" t="s">
        <v>84</v>
      </c>
      <c r="AW332" s="11" t="s">
        <v>30</v>
      </c>
      <c r="AX332" s="11" t="s">
        <v>82</v>
      </c>
      <c r="AY332" s="189" t="s">
        <v>120</v>
      </c>
    </row>
    <row r="333" spans="1:65" s="2" customFormat="1" ht="24.2" customHeight="1">
      <c r="A333" s="34"/>
      <c r="B333" s="35"/>
      <c r="C333" s="164" t="s">
        <v>860</v>
      </c>
      <c r="D333" s="164" t="s">
        <v>115</v>
      </c>
      <c r="E333" s="165" t="s">
        <v>861</v>
      </c>
      <c r="F333" s="166" t="s">
        <v>862</v>
      </c>
      <c r="G333" s="167" t="s">
        <v>118</v>
      </c>
      <c r="H333" s="168">
        <v>1</v>
      </c>
      <c r="I333" s="169"/>
      <c r="J333" s="170">
        <f t="shared" ref="J333:J343" si="120">ROUND(I333*H333,2)</f>
        <v>0</v>
      </c>
      <c r="K333" s="166" t="s">
        <v>119</v>
      </c>
      <c r="L333" s="171"/>
      <c r="M333" s="172" t="s">
        <v>1</v>
      </c>
      <c r="N333" s="173" t="s">
        <v>39</v>
      </c>
      <c r="O333" s="71"/>
      <c r="P333" s="174">
        <f t="shared" ref="P333:P343" si="121">O333*H333</f>
        <v>0</v>
      </c>
      <c r="Q333" s="174">
        <v>0</v>
      </c>
      <c r="R333" s="174">
        <f t="shared" ref="R333:R343" si="122">Q333*H333</f>
        <v>0</v>
      </c>
      <c r="S333" s="174">
        <v>0</v>
      </c>
      <c r="T333" s="175">
        <f t="shared" ref="T333:T343" si="123"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76" t="s">
        <v>149</v>
      </c>
      <c r="AT333" s="176" t="s">
        <v>115</v>
      </c>
      <c r="AU333" s="176" t="s">
        <v>74</v>
      </c>
      <c r="AY333" s="17" t="s">
        <v>120</v>
      </c>
      <c r="BE333" s="177">
        <f t="shared" ref="BE333:BE343" si="124">IF(N333="základní",J333,0)</f>
        <v>0</v>
      </c>
      <c r="BF333" s="177">
        <f t="shared" ref="BF333:BF343" si="125">IF(N333="snížená",J333,0)</f>
        <v>0</v>
      </c>
      <c r="BG333" s="177">
        <f t="shared" ref="BG333:BG343" si="126">IF(N333="zákl. přenesená",J333,0)</f>
        <v>0</v>
      </c>
      <c r="BH333" s="177">
        <f t="shared" ref="BH333:BH343" si="127">IF(N333="sníž. přenesená",J333,0)</f>
        <v>0</v>
      </c>
      <c r="BI333" s="177">
        <f t="shared" ref="BI333:BI343" si="128">IF(N333="nulová",J333,0)</f>
        <v>0</v>
      </c>
      <c r="BJ333" s="17" t="s">
        <v>82</v>
      </c>
      <c r="BK333" s="177">
        <f t="shared" ref="BK333:BK343" si="129">ROUND(I333*H333,2)</f>
        <v>0</v>
      </c>
      <c r="BL333" s="17" t="s">
        <v>131</v>
      </c>
      <c r="BM333" s="176" t="s">
        <v>863</v>
      </c>
    </row>
    <row r="334" spans="1:65" s="2" customFormat="1" ht="21.75" customHeight="1">
      <c r="A334" s="34"/>
      <c r="B334" s="35"/>
      <c r="C334" s="164" t="s">
        <v>864</v>
      </c>
      <c r="D334" s="164" t="s">
        <v>115</v>
      </c>
      <c r="E334" s="165" t="s">
        <v>865</v>
      </c>
      <c r="F334" s="166" t="s">
        <v>866</v>
      </c>
      <c r="G334" s="167" t="s">
        <v>118</v>
      </c>
      <c r="H334" s="168">
        <v>1</v>
      </c>
      <c r="I334" s="169"/>
      <c r="J334" s="170">
        <f t="shared" si="120"/>
        <v>0</v>
      </c>
      <c r="K334" s="166" t="s">
        <v>119</v>
      </c>
      <c r="L334" s="171"/>
      <c r="M334" s="172" t="s">
        <v>1</v>
      </c>
      <c r="N334" s="173" t="s">
        <v>39</v>
      </c>
      <c r="O334" s="71"/>
      <c r="P334" s="174">
        <f t="shared" si="121"/>
        <v>0</v>
      </c>
      <c r="Q334" s="174">
        <v>0</v>
      </c>
      <c r="R334" s="174">
        <f t="shared" si="122"/>
        <v>0</v>
      </c>
      <c r="S334" s="174">
        <v>0</v>
      </c>
      <c r="T334" s="175">
        <f t="shared" si="123"/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76" t="s">
        <v>149</v>
      </c>
      <c r="AT334" s="176" t="s">
        <v>115</v>
      </c>
      <c r="AU334" s="176" t="s">
        <v>74</v>
      </c>
      <c r="AY334" s="17" t="s">
        <v>120</v>
      </c>
      <c r="BE334" s="177">
        <f t="shared" si="124"/>
        <v>0</v>
      </c>
      <c r="BF334" s="177">
        <f t="shared" si="125"/>
        <v>0</v>
      </c>
      <c r="BG334" s="177">
        <f t="shared" si="126"/>
        <v>0</v>
      </c>
      <c r="BH334" s="177">
        <f t="shared" si="127"/>
        <v>0</v>
      </c>
      <c r="BI334" s="177">
        <f t="shared" si="128"/>
        <v>0</v>
      </c>
      <c r="BJ334" s="17" t="s">
        <v>82</v>
      </c>
      <c r="BK334" s="177">
        <f t="shared" si="129"/>
        <v>0</v>
      </c>
      <c r="BL334" s="17" t="s">
        <v>131</v>
      </c>
      <c r="BM334" s="176" t="s">
        <v>867</v>
      </c>
    </row>
    <row r="335" spans="1:65" s="2" customFormat="1" ht="24.2" customHeight="1">
      <c r="A335" s="34"/>
      <c r="B335" s="35"/>
      <c r="C335" s="164" t="s">
        <v>868</v>
      </c>
      <c r="D335" s="164" t="s">
        <v>115</v>
      </c>
      <c r="E335" s="165" t="s">
        <v>869</v>
      </c>
      <c r="F335" s="166" t="s">
        <v>870</v>
      </c>
      <c r="G335" s="167" t="s">
        <v>118</v>
      </c>
      <c r="H335" s="168">
        <v>1</v>
      </c>
      <c r="I335" s="169"/>
      <c r="J335" s="170">
        <f t="shared" si="120"/>
        <v>0</v>
      </c>
      <c r="K335" s="166" t="s">
        <v>119</v>
      </c>
      <c r="L335" s="171"/>
      <c r="M335" s="172" t="s">
        <v>1</v>
      </c>
      <c r="N335" s="173" t="s">
        <v>39</v>
      </c>
      <c r="O335" s="71"/>
      <c r="P335" s="174">
        <f t="shared" si="121"/>
        <v>0</v>
      </c>
      <c r="Q335" s="174">
        <v>0</v>
      </c>
      <c r="R335" s="174">
        <f t="shared" si="122"/>
        <v>0</v>
      </c>
      <c r="S335" s="174">
        <v>0</v>
      </c>
      <c r="T335" s="175">
        <f t="shared" si="123"/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76" t="s">
        <v>149</v>
      </c>
      <c r="AT335" s="176" t="s">
        <v>115</v>
      </c>
      <c r="AU335" s="176" t="s">
        <v>74</v>
      </c>
      <c r="AY335" s="17" t="s">
        <v>120</v>
      </c>
      <c r="BE335" s="177">
        <f t="shared" si="124"/>
        <v>0</v>
      </c>
      <c r="BF335" s="177">
        <f t="shared" si="125"/>
        <v>0</v>
      </c>
      <c r="BG335" s="177">
        <f t="shared" si="126"/>
        <v>0</v>
      </c>
      <c r="BH335" s="177">
        <f t="shared" si="127"/>
        <v>0</v>
      </c>
      <c r="BI335" s="177">
        <f t="shared" si="128"/>
        <v>0</v>
      </c>
      <c r="BJ335" s="17" t="s">
        <v>82</v>
      </c>
      <c r="BK335" s="177">
        <f t="shared" si="129"/>
        <v>0</v>
      </c>
      <c r="BL335" s="17" t="s">
        <v>131</v>
      </c>
      <c r="BM335" s="176" t="s">
        <v>871</v>
      </c>
    </row>
    <row r="336" spans="1:65" s="2" customFormat="1" ht="24.2" customHeight="1">
      <c r="A336" s="34"/>
      <c r="B336" s="35"/>
      <c r="C336" s="164" t="s">
        <v>872</v>
      </c>
      <c r="D336" s="164" t="s">
        <v>115</v>
      </c>
      <c r="E336" s="165" t="s">
        <v>873</v>
      </c>
      <c r="F336" s="166" t="s">
        <v>874</v>
      </c>
      <c r="G336" s="167" t="s">
        <v>118</v>
      </c>
      <c r="H336" s="168">
        <v>1</v>
      </c>
      <c r="I336" s="169"/>
      <c r="J336" s="170">
        <f t="shared" si="120"/>
        <v>0</v>
      </c>
      <c r="K336" s="166" t="s">
        <v>119</v>
      </c>
      <c r="L336" s="171"/>
      <c r="M336" s="172" t="s">
        <v>1</v>
      </c>
      <c r="N336" s="173" t="s">
        <v>39</v>
      </c>
      <c r="O336" s="71"/>
      <c r="P336" s="174">
        <f t="shared" si="121"/>
        <v>0</v>
      </c>
      <c r="Q336" s="174">
        <v>0</v>
      </c>
      <c r="R336" s="174">
        <f t="shared" si="122"/>
        <v>0</v>
      </c>
      <c r="S336" s="174">
        <v>0</v>
      </c>
      <c r="T336" s="175">
        <f t="shared" si="123"/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76" t="s">
        <v>149</v>
      </c>
      <c r="AT336" s="176" t="s">
        <v>115</v>
      </c>
      <c r="AU336" s="176" t="s">
        <v>74</v>
      </c>
      <c r="AY336" s="17" t="s">
        <v>120</v>
      </c>
      <c r="BE336" s="177">
        <f t="shared" si="124"/>
        <v>0</v>
      </c>
      <c r="BF336" s="177">
        <f t="shared" si="125"/>
        <v>0</v>
      </c>
      <c r="BG336" s="177">
        <f t="shared" si="126"/>
        <v>0</v>
      </c>
      <c r="BH336" s="177">
        <f t="shared" si="127"/>
        <v>0</v>
      </c>
      <c r="BI336" s="177">
        <f t="shared" si="128"/>
        <v>0</v>
      </c>
      <c r="BJ336" s="17" t="s">
        <v>82</v>
      </c>
      <c r="BK336" s="177">
        <f t="shared" si="129"/>
        <v>0</v>
      </c>
      <c r="BL336" s="17" t="s">
        <v>131</v>
      </c>
      <c r="BM336" s="176" t="s">
        <v>875</v>
      </c>
    </row>
    <row r="337" spans="1:65" s="2" customFormat="1" ht="21.75" customHeight="1">
      <c r="A337" s="34"/>
      <c r="B337" s="35"/>
      <c r="C337" s="164" t="s">
        <v>876</v>
      </c>
      <c r="D337" s="164" t="s">
        <v>115</v>
      </c>
      <c r="E337" s="165" t="s">
        <v>877</v>
      </c>
      <c r="F337" s="166" t="s">
        <v>878</v>
      </c>
      <c r="G337" s="167" t="s">
        <v>118</v>
      </c>
      <c r="H337" s="168">
        <v>1</v>
      </c>
      <c r="I337" s="169"/>
      <c r="J337" s="170">
        <f t="shared" si="120"/>
        <v>0</v>
      </c>
      <c r="K337" s="166" t="s">
        <v>119</v>
      </c>
      <c r="L337" s="171"/>
      <c r="M337" s="172" t="s">
        <v>1</v>
      </c>
      <c r="N337" s="173" t="s">
        <v>39</v>
      </c>
      <c r="O337" s="71"/>
      <c r="P337" s="174">
        <f t="shared" si="121"/>
        <v>0</v>
      </c>
      <c r="Q337" s="174">
        <v>0</v>
      </c>
      <c r="R337" s="174">
        <f t="shared" si="122"/>
        <v>0</v>
      </c>
      <c r="S337" s="174">
        <v>0</v>
      </c>
      <c r="T337" s="175">
        <f t="shared" si="123"/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76" t="s">
        <v>149</v>
      </c>
      <c r="AT337" s="176" t="s">
        <v>115</v>
      </c>
      <c r="AU337" s="176" t="s">
        <v>74</v>
      </c>
      <c r="AY337" s="17" t="s">
        <v>120</v>
      </c>
      <c r="BE337" s="177">
        <f t="shared" si="124"/>
        <v>0</v>
      </c>
      <c r="BF337" s="177">
        <f t="shared" si="125"/>
        <v>0</v>
      </c>
      <c r="BG337" s="177">
        <f t="shared" si="126"/>
        <v>0</v>
      </c>
      <c r="BH337" s="177">
        <f t="shared" si="127"/>
        <v>0</v>
      </c>
      <c r="BI337" s="177">
        <f t="shared" si="128"/>
        <v>0</v>
      </c>
      <c r="BJ337" s="17" t="s">
        <v>82</v>
      </c>
      <c r="BK337" s="177">
        <f t="shared" si="129"/>
        <v>0</v>
      </c>
      <c r="BL337" s="17" t="s">
        <v>131</v>
      </c>
      <c r="BM337" s="176" t="s">
        <v>879</v>
      </c>
    </row>
    <row r="338" spans="1:65" s="2" customFormat="1" ht="24.2" customHeight="1">
      <c r="A338" s="34"/>
      <c r="B338" s="35"/>
      <c r="C338" s="164" t="s">
        <v>880</v>
      </c>
      <c r="D338" s="164" t="s">
        <v>115</v>
      </c>
      <c r="E338" s="165" t="s">
        <v>881</v>
      </c>
      <c r="F338" s="166" t="s">
        <v>882</v>
      </c>
      <c r="G338" s="167" t="s">
        <v>118</v>
      </c>
      <c r="H338" s="168">
        <v>1</v>
      </c>
      <c r="I338" s="169"/>
      <c r="J338" s="170">
        <f t="shared" si="120"/>
        <v>0</v>
      </c>
      <c r="K338" s="166" t="s">
        <v>119</v>
      </c>
      <c r="L338" s="171"/>
      <c r="M338" s="172" t="s">
        <v>1</v>
      </c>
      <c r="N338" s="173" t="s">
        <v>39</v>
      </c>
      <c r="O338" s="71"/>
      <c r="P338" s="174">
        <f t="shared" si="121"/>
        <v>0</v>
      </c>
      <c r="Q338" s="174">
        <v>0</v>
      </c>
      <c r="R338" s="174">
        <f t="shared" si="122"/>
        <v>0</v>
      </c>
      <c r="S338" s="174">
        <v>0</v>
      </c>
      <c r="T338" s="175">
        <f t="shared" si="123"/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76" t="s">
        <v>149</v>
      </c>
      <c r="AT338" s="176" t="s">
        <v>115</v>
      </c>
      <c r="AU338" s="176" t="s">
        <v>74</v>
      </c>
      <c r="AY338" s="17" t="s">
        <v>120</v>
      </c>
      <c r="BE338" s="177">
        <f t="shared" si="124"/>
        <v>0</v>
      </c>
      <c r="BF338" s="177">
        <f t="shared" si="125"/>
        <v>0</v>
      </c>
      <c r="BG338" s="177">
        <f t="shared" si="126"/>
        <v>0</v>
      </c>
      <c r="BH338" s="177">
        <f t="shared" si="127"/>
        <v>0</v>
      </c>
      <c r="BI338" s="177">
        <f t="shared" si="128"/>
        <v>0</v>
      </c>
      <c r="BJ338" s="17" t="s">
        <v>82</v>
      </c>
      <c r="BK338" s="177">
        <f t="shared" si="129"/>
        <v>0</v>
      </c>
      <c r="BL338" s="17" t="s">
        <v>131</v>
      </c>
      <c r="BM338" s="176" t="s">
        <v>883</v>
      </c>
    </row>
    <row r="339" spans="1:65" s="2" customFormat="1" ht="24.2" customHeight="1">
      <c r="A339" s="34"/>
      <c r="B339" s="35"/>
      <c r="C339" s="164" t="s">
        <v>884</v>
      </c>
      <c r="D339" s="164" t="s">
        <v>115</v>
      </c>
      <c r="E339" s="165" t="s">
        <v>885</v>
      </c>
      <c r="F339" s="166" t="s">
        <v>886</v>
      </c>
      <c r="G339" s="167" t="s">
        <v>118</v>
      </c>
      <c r="H339" s="168">
        <v>1</v>
      </c>
      <c r="I339" s="169"/>
      <c r="J339" s="170">
        <f t="shared" si="120"/>
        <v>0</v>
      </c>
      <c r="K339" s="166" t="s">
        <v>119</v>
      </c>
      <c r="L339" s="171"/>
      <c r="M339" s="172" t="s">
        <v>1</v>
      </c>
      <c r="N339" s="173" t="s">
        <v>39</v>
      </c>
      <c r="O339" s="71"/>
      <c r="P339" s="174">
        <f t="shared" si="121"/>
        <v>0</v>
      </c>
      <c r="Q339" s="174">
        <v>0</v>
      </c>
      <c r="R339" s="174">
        <f t="shared" si="122"/>
        <v>0</v>
      </c>
      <c r="S339" s="174">
        <v>0</v>
      </c>
      <c r="T339" s="175">
        <f t="shared" si="123"/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76" t="s">
        <v>149</v>
      </c>
      <c r="AT339" s="176" t="s">
        <v>115</v>
      </c>
      <c r="AU339" s="176" t="s">
        <v>74</v>
      </c>
      <c r="AY339" s="17" t="s">
        <v>120</v>
      </c>
      <c r="BE339" s="177">
        <f t="shared" si="124"/>
        <v>0</v>
      </c>
      <c r="BF339" s="177">
        <f t="shared" si="125"/>
        <v>0</v>
      </c>
      <c r="BG339" s="177">
        <f t="shared" si="126"/>
        <v>0</v>
      </c>
      <c r="BH339" s="177">
        <f t="shared" si="127"/>
        <v>0</v>
      </c>
      <c r="BI339" s="177">
        <f t="shared" si="128"/>
        <v>0</v>
      </c>
      <c r="BJ339" s="17" t="s">
        <v>82</v>
      </c>
      <c r="BK339" s="177">
        <f t="shared" si="129"/>
        <v>0</v>
      </c>
      <c r="BL339" s="17" t="s">
        <v>131</v>
      </c>
      <c r="BM339" s="176" t="s">
        <v>887</v>
      </c>
    </row>
    <row r="340" spans="1:65" s="2" customFormat="1" ht="24.2" customHeight="1">
      <c r="A340" s="34"/>
      <c r="B340" s="35"/>
      <c r="C340" s="164" t="s">
        <v>888</v>
      </c>
      <c r="D340" s="164" t="s">
        <v>115</v>
      </c>
      <c r="E340" s="165" t="s">
        <v>889</v>
      </c>
      <c r="F340" s="166" t="s">
        <v>890</v>
      </c>
      <c r="G340" s="167" t="s">
        <v>118</v>
      </c>
      <c r="H340" s="168">
        <v>1</v>
      </c>
      <c r="I340" s="169"/>
      <c r="J340" s="170">
        <f t="shared" si="120"/>
        <v>0</v>
      </c>
      <c r="K340" s="166" t="s">
        <v>119</v>
      </c>
      <c r="L340" s="171"/>
      <c r="M340" s="172" t="s">
        <v>1</v>
      </c>
      <c r="N340" s="173" t="s">
        <v>39</v>
      </c>
      <c r="O340" s="71"/>
      <c r="P340" s="174">
        <f t="shared" si="121"/>
        <v>0</v>
      </c>
      <c r="Q340" s="174">
        <v>0</v>
      </c>
      <c r="R340" s="174">
        <f t="shared" si="122"/>
        <v>0</v>
      </c>
      <c r="S340" s="174">
        <v>0</v>
      </c>
      <c r="T340" s="175">
        <f t="shared" si="123"/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76" t="s">
        <v>149</v>
      </c>
      <c r="AT340" s="176" t="s">
        <v>115</v>
      </c>
      <c r="AU340" s="176" t="s">
        <v>74</v>
      </c>
      <c r="AY340" s="17" t="s">
        <v>120</v>
      </c>
      <c r="BE340" s="177">
        <f t="shared" si="124"/>
        <v>0</v>
      </c>
      <c r="BF340" s="177">
        <f t="shared" si="125"/>
        <v>0</v>
      </c>
      <c r="BG340" s="177">
        <f t="shared" si="126"/>
        <v>0</v>
      </c>
      <c r="BH340" s="177">
        <f t="shared" si="127"/>
        <v>0</v>
      </c>
      <c r="BI340" s="177">
        <f t="shared" si="128"/>
        <v>0</v>
      </c>
      <c r="BJ340" s="17" t="s">
        <v>82</v>
      </c>
      <c r="BK340" s="177">
        <f t="shared" si="129"/>
        <v>0</v>
      </c>
      <c r="BL340" s="17" t="s">
        <v>131</v>
      </c>
      <c r="BM340" s="176" t="s">
        <v>891</v>
      </c>
    </row>
    <row r="341" spans="1:65" s="2" customFormat="1" ht="24.2" customHeight="1">
      <c r="A341" s="34"/>
      <c r="B341" s="35"/>
      <c r="C341" s="164" t="s">
        <v>892</v>
      </c>
      <c r="D341" s="164" t="s">
        <v>115</v>
      </c>
      <c r="E341" s="165" t="s">
        <v>893</v>
      </c>
      <c r="F341" s="166" t="s">
        <v>894</v>
      </c>
      <c r="G341" s="167" t="s">
        <v>118</v>
      </c>
      <c r="H341" s="168">
        <v>1</v>
      </c>
      <c r="I341" s="169"/>
      <c r="J341" s="170">
        <f t="shared" si="120"/>
        <v>0</v>
      </c>
      <c r="K341" s="166" t="s">
        <v>119</v>
      </c>
      <c r="L341" s="171"/>
      <c r="M341" s="172" t="s">
        <v>1</v>
      </c>
      <c r="N341" s="173" t="s">
        <v>39</v>
      </c>
      <c r="O341" s="71"/>
      <c r="P341" s="174">
        <f t="shared" si="121"/>
        <v>0</v>
      </c>
      <c r="Q341" s="174">
        <v>0</v>
      </c>
      <c r="R341" s="174">
        <f t="shared" si="122"/>
        <v>0</v>
      </c>
      <c r="S341" s="174">
        <v>0</v>
      </c>
      <c r="T341" s="175">
        <f t="shared" si="123"/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76" t="s">
        <v>149</v>
      </c>
      <c r="AT341" s="176" t="s">
        <v>115</v>
      </c>
      <c r="AU341" s="176" t="s">
        <v>74</v>
      </c>
      <c r="AY341" s="17" t="s">
        <v>120</v>
      </c>
      <c r="BE341" s="177">
        <f t="shared" si="124"/>
        <v>0</v>
      </c>
      <c r="BF341" s="177">
        <f t="shared" si="125"/>
        <v>0</v>
      </c>
      <c r="BG341" s="177">
        <f t="shared" si="126"/>
        <v>0</v>
      </c>
      <c r="BH341" s="177">
        <f t="shared" si="127"/>
        <v>0</v>
      </c>
      <c r="BI341" s="177">
        <f t="shared" si="128"/>
        <v>0</v>
      </c>
      <c r="BJ341" s="17" t="s">
        <v>82</v>
      </c>
      <c r="BK341" s="177">
        <f t="shared" si="129"/>
        <v>0</v>
      </c>
      <c r="BL341" s="17" t="s">
        <v>131</v>
      </c>
      <c r="BM341" s="176" t="s">
        <v>895</v>
      </c>
    </row>
    <row r="342" spans="1:65" s="2" customFormat="1" ht="16.5" customHeight="1">
      <c r="A342" s="34"/>
      <c r="B342" s="35"/>
      <c r="C342" s="164" t="s">
        <v>896</v>
      </c>
      <c r="D342" s="164" t="s">
        <v>115</v>
      </c>
      <c r="E342" s="165" t="s">
        <v>897</v>
      </c>
      <c r="F342" s="166" t="s">
        <v>898</v>
      </c>
      <c r="G342" s="167" t="s">
        <v>118</v>
      </c>
      <c r="H342" s="168">
        <v>1</v>
      </c>
      <c r="I342" s="169"/>
      <c r="J342" s="170">
        <f t="shared" si="120"/>
        <v>0</v>
      </c>
      <c r="K342" s="166" t="s">
        <v>119</v>
      </c>
      <c r="L342" s="171"/>
      <c r="M342" s="172" t="s">
        <v>1</v>
      </c>
      <c r="N342" s="173" t="s">
        <v>39</v>
      </c>
      <c r="O342" s="71"/>
      <c r="P342" s="174">
        <f t="shared" si="121"/>
        <v>0</v>
      </c>
      <c r="Q342" s="174">
        <v>0</v>
      </c>
      <c r="R342" s="174">
        <f t="shared" si="122"/>
        <v>0</v>
      </c>
      <c r="S342" s="174">
        <v>0</v>
      </c>
      <c r="T342" s="175">
        <f t="shared" si="123"/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76" t="s">
        <v>149</v>
      </c>
      <c r="AT342" s="176" t="s">
        <v>115</v>
      </c>
      <c r="AU342" s="176" t="s">
        <v>74</v>
      </c>
      <c r="AY342" s="17" t="s">
        <v>120</v>
      </c>
      <c r="BE342" s="177">
        <f t="shared" si="124"/>
        <v>0</v>
      </c>
      <c r="BF342" s="177">
        <f t="shared" si="125"/>
        <v>0</v>
      </c>
      <c r="BG342" s="177">
        <f t="shared" si="126"/>
        <v>0</v>
      </c>
      <c r="BH342" s="177">
        <f t="shared" si="127"/>
        <v>0</v>
      </c>
      <c r="BI342" s="177">
        <f t="shared" si="128"/>
        <v>0</v>
      </c>
      <c r="BJ342" s="17" t="s">
        <v>82</v>
      </c>
      <c r="BK342" s="177">
        <f t="shared" si="129"/>
        <v>0</v>
      </c>
      <c r="BL342" s="17" t="s">
        <v>131</v>
      </c>
      <c r="BM342" s="176" t="s">
        <v>899</v>
      </c>
    </row>
    <row r="343" spans="1:65" s="2" customFormat="1" ht="16.5" customHeight="1">
      <c r="A343" s="34"/>
      <c r="B343" s="35"/>
      <c r="C343" s="164" t="s">
        <v>900</v>
      </c>
      <c r="D343" s="164" t="s">
        <v>115</v>
      </c>
      <c r="E343" s="165" t="s">
        <v>901</v>
      </c>
      <c r="F343" s="166" t="s">
        <v>902</v>
      </c>
      <c r="G343" s="167" t="s">
        <v>118</v>
      </c>
      <c r="H343" s="168">
        <v>16</v>
      </c>
      <c r="I343" s="169"/>
      <c r="J343" s="170">
        <f t="shared" si="120"/>
        <v>0</v>
      </c>
      <c r="K343" s="166" t="s">
        <v>119</v>
      </c>
      <c r="L343" s="171"/>
      <c r="M343" s="172" t="s">
        <v>1</v>
      </c>
      <c r="N343" s="173" t="s">
        <v>39</v>
      </c>
      <c r="O343" s="71"/>
      <c r="P343" s="174">
        <f t="shared" si="121"/>
        <v>0</v>
      </c>
      <c r="Q343" s="174">
        <v>0</v>
      </c>
      <c r="R343" s="174">
        <f t="shared" si="122"/>
        <v>0</v>
      </c>
      <c r="S343" s="174">
        <v>0</v>
      </c>
      <c r="T343" s="175">
        <f t="shared" si="123"/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76" t="s">
        <v>149</v>
      </c>
      <c r="AT343" s="176" t="s">
        <v>115</v>
      </c>
      <c r="AU343" s="176" t="s">
        <v>74</v>
      </c>
      <c r="AY343" s="17" t="s">
        <v>120</v>
      </c>
      <c r="BE343" s="177">
        <f t="shared" si="124"/>
        <v>0</v>
      </c>
      <c r="BF343" s="177">
        <f t="shared" si="125"/>
        <v>0</v>
      </c>
      <c r="BG343" s="177">
        <f t="shared" si="126"/>
        <v>0</v>
      </c>
      <c r="BH343" s="177">
        <f t="shared" si="127"/>
        <v>0</v>
      </c>
      <c r="BI343" s="177">
        <f t="shared" si="128"/>
        <v>0</v>
      </c>
      <c r="BJ343" s="17" t="s">
        <v>82</v>
      </c>
      <c r="BK343" s="177">
        <f t="shared" si="129"/>
        <v>0</v>
      </c>
      <c r="BL343" s="17" t="s">
        <v>131</v>
      </c>
      <c r="BM343" s="176" t="s">
        <v>903</v>
      </c>
    </row>
    <row r="344" spans="1:65" s="11" customFormat="1" ht="11.25">
      <c r="B344" s="178"/>
      <c r="C344" s="179"/>
      <c r="D344" s="180" t="s">
        <v>122</v>
      </c>
      <c r="E344" s="181" t="s">
        <v>1</v>
      </c>
      <c r="F344" s="182" t="s">
        <v>123</v>
      </c>
      <c r="G344" s="179"/>
      <c r="H344" s="183">
        <v>16</v>
      </c>
      <c r="I344" s="184"/>
      <c r="J344" s="179"/>
      <c r="K344" s="179"/>
      <c r="L344" s="185"/>
      <c r="M344" s="186"/>
      <c r="N344" s="187"/>
      <c r="O344" s="187"/>
      <c r="P344" s="187"/>
      <c r="Q344" s="187"/>
      <c r="R344" s="187"/>
      <c r="S344" s="187"/>
      <c r="T344" s="188"/>
      <c r="AT344" s="189" t="s">
        <v>122</v>
      </c>
      <c r="AU344" s="189" t="s">
        <v>74</v>
      </c>
      <c r="AV344" s="11" t="s">
        <v>84</v>
      </c>
      <c r="AW344" s="11" t="s">
        <v>30</v>
      </c>
      <c r="AX344" s="11" t="s">
        <v>82</v>
      </c>
      <c r="AY344" s="189" t="s">
        <v>120</v>
      </c>
    </row>
    <row r="345" spans="1:65" s="2" customFormat="1" ht="24.2" customHeight="1">
      <c r="A345" s="34"/>
      <c r="B345" s="35"/>
      <c r="C345" s="164" t="s">
        <v>904</v>
      </c>
      <c r="D345" s="164" t="s">
        <v>115</v>
      </c>
      <c r="E345" s="165" t="s">
        <v>905</v>
      </c>
      <c r="F345" s="166" t="s">
        <v>906</v>
      </c>
      <c r="G345" s="167" t="s">
        <v>118</v>
      </c>
      <c r="H345" s="168">
        <v>1</v>
      </c>
      <c r="I345" s="169"/>
      <c r="J345" s="170">
        <f t="shared" ref="J345:J376" si="130">ROUND(I345*H345,2)</f>
        <v>0</v>
      </c>
      <c r="K345" s="166" t="s">
        <v>119</v>
      </c>
      <c r="L345" s="171"/>
      <c r="M345" s="172" t="s">
        <v>1</v>
      </c>
      <c r="N345" s="173" t="s">
        <v>39</v>
      </c>
      <c r="O345" s="71"/>
      <c r="P345" s="174">
        <f t="shared" ref="P345:P376" si="131">O345*H345</f>
        <v>0</v>
      </c>
      <c r="Q345" s="174">
        <v>0</v>
      </c>
      <c r="R345" s="174">
        <f t="shared" ref="R345:R376" si="132">Q345*H345</f>
        <v>0</v>
      </c>
      <c r="S345" s="174">
        <v>0</v>
      </c>
      <c r="T345" s="175">
        <f t="shared" ref="T345:T376" si="133"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76" t="s">
        <v>149</v>
      </c>
      <c r="AT345" s="176" t="s">
        <v>115</v>
      </c>
      <c r="AU345" s="176" t="s">
        <v>74</v>
      </c>
      <c r="AY345" s="17" t="s">
        <v>120</v>
      </c>
      <c r="BE345" s="177">
        <f t="shared" ref="BE345:BE376" si="134">IF(N345="základní",J345,0)</f>
        <v>0</v>
      </c>
      <c r="BF345" s="177">
        <f t="shared" ref="BF345:BF376" si="135">IF(N345="snížená",J345,0)</f>
        <v>0</v>
      </c>
      <c r="BG345" s="177">
        <f t="shared" ref="BG345:BG376" si="136">IF(N345="zákl. přenesená",J345,0)</f>
        <v>0</v>
      </c>
      <c r="BH345" s="177">
        <f t="shared" ref="BH345:BH376" si="137">IF(N345="sníž. přenesená",J345,0)</f>
        <v>0</v>
      </c>
      <c r="BI345" s="177">
        <f t="shared" ref="BI345:BI376" si="138">IF(N345="nulová",J345,0)</f>
        <v>0</v>
      </c>
      <c r="BJ345" s="17" t="s">
        <v>82</v>
      </c>
      <c r="BK345" s="177">
        <f t="shared" ref="BK345:BK376" si="139">ROUND(I345*H345,2)</f>
        <v>0</v>
      </c>
      <c r="BL345" s="17" t="s">
        <v>131</v>
      </c>
      <c r="BM345" s="176" t="s">
        <v>907</v>
      </c>
    </row>
    <row r="346" spans="1:65" s="2" customFormat="1" ht="44.25" customHeight="1">
      <c r="A346" s="34"/>
      <c r="B346" s="35"/>
      <c r="C346" s="164" t="s">
        <v>908</v>
      </c>
      <c r="D346" s="164" t="s">
        <v>115</v>
      </c>
      <c r="E346" s="165" t="s">
        <v>909</v>
      </c>
      <c r="F346" s="166" t="s">
        <v>910</v>
      </c>
      <c r="G346" s="167" t="s">
        <v>118</v>
      </c>
      <c r="H346" s="168">
        <v>1</v>
      </c>
      <c r="I346" s="169"/>
      <c r="J346" s="170">
        <f t="shared" si="130"/>
        <v>0</v>
      </c>
      <c r="K346" s="166" t="s">
        <v>119</v>
      </c>
      <c r="L346" s="171"/>
      <c r="M346" s="172" t="s">
        <v>1</v>
      </c>
      <c r="N346" s="173" t="s">
        <v>39</v>
      </c>
      <c r="O346" s="71"/>
      <c r="P346" s="174">
        <f t="shared" si="131"/>
        <v>0</v>
      </c>
      <c r="Q346" s="174">
        <v>0</v>
      </c>
      <c r="R346" s="174">
        <f t="shared" si="132"/>
        <v>0</v>
      </c>
      <c r="S346" s="174">
        <v>0</v>
      </c>
      <c r="T346" s="175">
        <f t="shared" si="133"/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6" t="s">
        <v>149</v>
      </c>
      <c r="AT346" s="176" t="s">
        <v>115</v>
      </c>
      <c r="AU346" s="176" t="s">
        <v>74</v>
      </c>
      <c r="AY346" s="17" t="s">
        <v>120</v>
      </c>
      <c r="BE346" s="177">
        <f t="shared" si="134"/>
        <v>0</v>
      </c>
      <c r="BF346" s="177">
        <f t="shared" si="135"/>
        <v>0</v>
      </c>
      <c r="BG346" s="177">
        <f t="shared" si="136"/>
        <v>0</v>
      </c>
      <c r="BH346" s="177">
        <f t="shared" si="137"/>
        <v>0</v>
      </c>
      <c r="BI346" s="177">
        <f t="shared" si="138"/>
        <v>0</v>
      </c>
      <c r="BJ346" s="17" t="s">
        <v>82</v>
      </c>
      <c r="BK346" s="177">
        <f t="shared" si="139"/>
        <v>0</v>
      </c>
      <c r="BL346" s="17" t="s">
        <v>131</v>
      </c>
      <c r="BM346" s="176" t="s">
        <v>911</v>
      </c>
    </row>
    <row r="347" spans="1:65" s="2" customFormat="1" ht="24.2" customHeight="1">
      <c r="A347" s="34"/>
      <c r="B347" s="35"/>
      <c r="C347" s="164" t="s">
        <v>912</v>
      </c>
      <c r="D347" s="164" t="s">
        <v>115</v>
      </c>
      <c r="E347" s="165" t="s">
        <v>913</v>
      </c>
      <c r="F347" s="166" t="s">
        <v>914</v>
      </c>
      <c r="G347" s="167" t="s">
        <v>675</v>
      </c>
      <c r="H347" s="168">
        <v>1</v>
      </c>
      <c r="I347" s="169"/>
      <c r="J347" s="170">
        <f t="shared" si="130"/>
        <v>0</v>
      </c>
      <c r="K347" s="166" t="s">
        <v>119</v>
      </c>
      <c r="L347" s="171"/>
      <c r="M347" s="172" t="s">
        <v>1</v>
      </c>
      <c r="N347" s="173" t="s">
        <v>39</v>
      </c>
      <c r="O347" s="71"/>
      <c r="P347" s="174">
        <f t="shared" si="131"/>
        <v>0</v>
      </c>
      <c r="Q347" s="174">
        <v>0</v>
      </c>
      <c r="R347" s="174">
        <f t="shared" si="132"/>
        <v>0</v>
      </c>
      <c r="S347" s="174">
        <v>0</v>
      </c>
      <c r="T347" s="175">
        <f t="shared" si="133"/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76" t="s">
        <v>149</v>
      </c>
      <c r="AT347" s="176" t="s">
        <v>115</v>
      </c>
      <c r="AU347" s="176" t="s">
        <v>74</v>
      </c>
      <c r="AY347" s="17" t="s">
        <v>120</v>
      </c>
      <c r="BE347" s="177">
        <f t="shared" si="134"/>
        <v>0</v>
      </c>
      <c r="BF347" s="177">
        <f t="shared" si="135"/>
        <v>0</v>
      </c>
      <c r="BG347" s="177">
        <f t="shared" si="136"/>
        <v>0</v>
      </c>
      <c r="BH347" s="177">
        <f t="shared" si="137"/>
        <v>0</v>
      </c>
      <c r="BI347" s="177">
        <f t="shared" si="138"/>
        <v>0</v>
      </c>
      <c r="BJ347" s="17" t="s">
        <v>82</v>
      </c>
      <c r="BK347" s="177">
        <f t="shared" si="139"/>
        <v>0</v>
      </c>
      <c r="BL347" s="17" t="s">
        <v>131</v>
      </c>
      <c r="BM347" s="176" t="s">
        <v>915</v>
      </c>
    </row>
    <row r="348" spans="1:65" s="2" customFormat="1" ht="33" customHeight="1">
      <c r="A348" s="34"/>
      <c r="B348" s="35"/>
      <c r="C348" s="164" t="s">
        <v>916</v>
      </c>
      <c r="D348" s="164" t="s">
        <v>115</v>
      </c>
      <c r="E348" s="165" t="s">
        <v>917</v>
      </c>
      <c r="F348" s="166" t="s">
        <v>918</v>
      </c>
      <c r="G348" s="167" t="s">
        <v>675</v>
      </c>
      <c r="H348" s="168">
        <v>1</v>
      </c>
      <c r="I348" s="169"/>
      <c r="J348" s="170">
        <f t="shared" si="130"/>
        <v>0</v>
      </c>
      <c r="K348" s="166" t="s">
        <v>119</v>
      </c>
      <c r="L348" s="171"/>
      <c r="M348" s="172" t="s">
        <v>1</v>
      </c>
      <c r="N348" s="173" t="s">
        <v>39</v>
      </c>
      <c r="O348" s="71"/>
      <c r="P348" s="174">
        <f t="shared" si="131"/>
        <v>0</v>
      </c>
      <c r="Q348" s="174">
        <v>0</v>
      </c>
      <c r="R348" s="174">
        <f t="shared" si="132"/>
        <v>0</v>
      </c>
      <c r="S348" s="174">
        <v>0</v>
      </c>
      <c r="T348" s="175">
        <f t="shared" si="133"/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76" t="s">
        <v>149</v>
      </c>
      <c r="AT348" s="176" t="s">
        <v>115</v>
      </c>
      <c r="AU348" s="176" t="s">
        <v>74</v>
      </c>
      <c r="AY348" s="17" t="s">
        <v>120</v>
      </c>
      <c r="BE348" s="177">
        <f t="shared" si="134"/>
        <v>0</v>
      </c>
      <c r="BF348" s="177">
        <f t="shared" si="135"/>
        <v>0</v>
      </c>
      <c r="BG348" s="177">
        <f t="shared" si="136"/>
        <v>0</v>
      </c>
      <c r="BH348" s="177">
        <f t="shared" si="137"/>
        <v>0</v>
      </c>
      <c r="BI348" s="177">
        <f t="shared" si="138"/>
        <v>0</v>
      </c>
      <c r="BJ348" s="17" t="s">
        <v>82</v>
      </c>
      <c r="BK348" s="177">
        <f t="shared" si="139"/>
        <v>0</v>
      </c>
      <c r="BL348" s="17" t="s">
        <v>131</v>
      </c>
      <c r="BM348" s="176" t="s">
        <v>919</v>
      </c>
    </row>
    <row r="349" spans="1:65" s="2" customFormat="1" ht="33" customHeight="1">
      <c r="A349" s="34"/>
      <c r="B349" s="35"/>
      <c r="C349" s="164" t="s">
        <v>920</v>
      </c>
      <c r="D349" s="164" t="s">
        <v>115</v>
      </c>
      <c r="E349" s="165" t="s">
        <v>921</v>
      </c>
      <c r="F349" s="166" t="s">
        <v>922</v>
      </c>
      <c r="G349" s="167" t="s">
        <v>675</v>
      </c>
      <c r="H349" s="168">
        <v>1</v>
      </c>
      <c r="I349" s="169"/>
      <c r="J349" s="170">
        <f t="shared" si="130"/>
        <v>0</v>
      </c>
      <c r="K349" s="166" t="s">
        <v>119</v>
      </c>
      <c r="L349" s="171"/>
      <c r="M349" s="172" t="s">
        <v>1</v>
      </c>
      <c r="N349" s="173" t="s">
        <v>39</v>
      </c>
      <c r="O349" s="71"/>
      <c r="P349" s="174">
        <f t="shared" si="131"/>
        <v>0</v>
      </c>
      <c r="Q349" s="174">
        <v>0</v>
      </c>
      <c r="R349" s="174">
        <f t="shared" si="132"/>
        <v>0</v>
      </c>
      <c r="S349" s="174">
        <v>0</v>
      </c>
      <c r="T349" s="175">
        <f t="shared" si="133"/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76" t="s">
        <v>149</v>
      </c>
      <c r="AT349" s="176" t="s">
        <v>115</v>
      </c>
      <c r="AU349" s="176" t="s">
        <v>74</v>
      </c>
      <c r="AY349" s="17" t="s">
        <v>120</v>
      </c>
      <c r="BE349" s="177">
        <f t="shared" si="134"/>
        <v>0</v>
      </c>
      <c r="BF349" s="177">
        <f t="shared" si="135"/>
        <v>0</v>
      </c>
      <c r="BG349" s="177">
        <f t="shared" si="136"/>
        <v>0</v>
      </c>
      <c r="BH349" s="177">
        <f t="shared" si="137"/>
        <v>0</v>
      </c>
      <c r="BI349" s="177">
        <f t="shared" si="138"/>
        <v>0</v>
      </c>
      <c r="BJ349" s="17" t="s">
        <v>82</v>
      </c>
      <c r="BK349" s="177">
        <f t="shared" si="139"/>
        <v>0</v>
      </c>
      <c r="BL349" s="17" t="s">
        <v>131</v>
      </c>
      <c r="BM349" s="176" t="s">
        <v>923</v>
      </c>
    </row>
    <row r="350" spans="1:65" s="2" customFormat="1" ht="24.2" customHeight="1">
      <c r="A350" s="34"/>
      <c r="B350" s="35"/>
      <c r="C350" s="164" t="s">
        <v>924</v>
      </c>
      <c r="D350" s="164" t="s">
        <v>115</v>
      </c>
      <c r="E350" s="165" t="s">
        <v>925</v>
      </c>
      <c r="F350" s="166" t="s">
        <v>926</v>
      </c>
      <c r="G350" s="167" t="s">
        <v>675</v>
      </c>
      <c r="H350" s="168">
        <v>1</v>
      </c>
      <c r="I350" s="169"/>
      <c r="J350" s="170">
        <f t="shared" si="130"/>
        <v>0</v>
      </c>
      <c r="K350" s="166" t="s">
        <v>119</v>
      </c>
      <c r="L350" s="171"/>
      <c r="M350" s="172" t="s">
        <v>1</v>
      </c>
      <c r="N350" s="173" t="s">
        <v>39</v>
      </c>
      <c r="O350" s="71"/>
      <c r="P350" s="174">
        <f t="shared" si="131"/>
        <v>0</v>
      </c>
      <c r="Q350" s="174">
        <v>0</v>
      </c>
      <c r="R350" s="174">
        <f t="shared" si="132"/>
        <v>0</v>
      </c>
      <c r="S350" s="174">
        <v>0</v>
      </c>
      <c r="T350" s="175">
        <f t="shared" si="133"/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76" t="s">
        <v>149</v>
      </c>
      <c r="AT350" s="176" t="s">
        <v>115</v>
      </c>
      <c r="AU350" s="176" t="s">
        <v>74</v>
      </c>
      <c r="AY350" s="17" t="s">
        <v>120</v>
      </c>
      <c r="BE350" s="177">
        <f t="shared" si="134"/>
        <v>0</v>
      </c>
      <c r="BF350" s="177">
        <f t="shared" si="135"/>
        <v>0</v>
      </c>
      <c r="BG350" s="177">
        <f t="shared" si="136"/>
        <v>0</v>
      </c>
      <c r="BH350" s="177">
        <f t="shared" si="137"/>
        <v>0</v>
      </c>
      <c r="BI350" s="177">
        <f t="shared" si="138"/>
        <v>0</v>
      </c>
      <c r="BJ350" s="17" t="s">
        <v>82</v>
      </c>
      <c r="BK350" s="177">
        <f t="shared" si="139"/>
        <v>0</v>
      </c>
      <c r="BL350" s="17" t="s">
        <v>131</v>
      </c>
      <c r="BM350" s="176" t="s">
        <v>927</v>
      </c>
    </row>
    <row r="351" spans="1:65" s="2" customFormat="1" ht="24.2" customHeight="1">
      <c r="A351" s="34"/>
      <c r="B351" s="35"/>
      <c r="C351" s="164" t="s">
        <v>928</v>
      </c>
      <c r="D351" s="164" t="s">
        <v>115</v>
      </c>
      <c r="E351" s="165" t="s">
        <v>929</v>
      </c>
      <c r="F351" s="166" t="s">
        <v>930</v>
      </c>
      <c r="G351" s="167" t="s">
        <v>675</v>
      </c>
      <c r="H351" s="168">
        <v>1</v>
      </c>
      <c r="I351" s="169"/>
      <c r="J351" s="170">
        <f t="shared" si="130"/>
        <v>0</v>
      </c>
      <c r="K351" s="166" t="s">
        <v>119</v>
      </c>
      <c r="L351" s="171"/>
      <c r="M351" s="172" t="s">
        <v>1</v>
      </c>
      <c r="N351" s="173" t="s">
        <v>39</v>
      </c>
      <c r="O351" s="71"/>
      <c r="P351" s="174">
        <f t="shared" si="131"/>
        <v>0</v>
      </c>
      <c r="Q351" s="174">
        <v>0</v>
      </c>
      <c r="R351" s="174">
        <f t="shared" si="132"/>
        <v>0</v>
      </c>
      <c r="S351" s="174">
        <v>0</v>
      </c>
      <c r="T351" s="175">
        <f t="shared" si="133"/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76" t="s">
        <v>149</v>
      </c>
      <c r="AT351" s="176" t="s">
        <v>115</v>
      </c>
      <c r="AU351" s="176" t="s">
        <v>74</v>
      </c>
      <c r="AY351" s="17" t="s">
        <v>120</v>
      </c>
      <c r="BE351" s="177">
        <f t="shared" si="134"/>
        <v>0</v>
      </c>
      <c r="BF351" s="177">
        <f t="shared" si="135"/>
        <v>0</v>
      </c>
      <c r="BG351" s="177">
        <f t="shared" si="136"/>
        <v>0</v>
      </c>
      <c r="BH351" s="177">
        <f t="shared" si="137"/>
        <v>0</v>
      </c>
      <c r="BI351" s="177">
        <f t="shared" si="138"/>
        <v>0</v>
      </c>
      <c r="BJ351" s="17" t="s">
        <v>82</v>
      </c>
      <c r="BK351" s="177">
        <f t="shared" si="139"/>
        <v>0</v>
      </c>
      <c r="BL351" s="17" t="s">
        <v>131</v>
      </c>
      <c r="BM351" s="176" t="s">
        <v>931</v>
      </c>
    </row>
    <row r="352" spans="1:65" s="2" customFormat="1" ht="33" customHeight="1">
      <c r="A352" s="34"/>
      <c r="B352" s="35"/>
      <c r="C352" s="164" t="s">
        <v>932</v>
      </c>
      <c r="D352" s="164" t="s">
        <v>115</v>
      </c>
      <c r="E352" s="165" t="s">
        <v>933</v>
      </c>
      <c r="F352" s="166" t="s">
        <v>934</v>
      </c>
      <c r="G352" s="167" t="s">
        <v>118</v>
      </c>
      <c r="H352" s="168">
        <v>1</v>
      </c>
      <c r="I352" s="169"/>
      <c r="J352" s="170">
        <f t="shared" si="130"/>
        <v>0</v>
      </c>
      <c r="K352" s="166" t="s">
        <v>119</v>
      </c>
      <c r="L352" s="171"/>
      <c r="M352" s="172" t="s">
        <v>1</v>
      </c>
      <c r="N352" s="173" t="s">
        <v>39</v>
      </c>
      <c r="O352" s="71"/>
      <c r="P352" s="174">
        <f t="shared" si="131"/>
        <v>0</v>
      </c>
      <c r="Q352" s="174">
        <v>0</v>
      </c>
      <c r="R352" s="174">
        <f t="shared" si="132"/>
        <v>0</v>
      </c>
      <c r="S352" s="174">
        <v>0</v>
      </c>
      <c r="T352" s="175">
        <f t="shared" si="133"/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76" t="s">
        <v>149</v>
      </c>
      <c r="AT352" s="176" t="s">
        <v>115</v>
      </c>
      <c r="AU352" s="176" t="s">
        <v>74</v>
      </c>
      <c r="AY352" s="17" t="s">
        <v>120</v>
      </c>
      <c r="BE352" s="177">
        <f t="shared" si="134"/>
        <v>0</v>
      </c>
      <c r="BF352" s="177">
        <f t="shared" si="135"/>
        <v>0</v>
      </c>
      <c r="BG352" s="177">
        <f t="shared" si="136"/>
        <v>0</v>
      </c>
      <c r="BH352" s="177">
        <f t="shared" si="137"/>
        <v>0</v>
      </c>
      <c r="BI352" s="177">
        <f t="shared" si="138"/>
        <v>0</v>
      </c>
      <c r="BJ352" s="17" t="s">
        <v>82</v>
      </c>
      <c r="BK352" s="177">
        <f t="shared" si="139"/>
        <v>0</v>
      </c>
      <c r="BL352" s="17" t="s">
        <v>131</v>
      </c>
      <c r="BM352" s="176" t="s">
        <v>935</v>
      </c>
    </row>
    <row r="353" spans="1:65" s="2" customFormat="1" ht="33" customHeight="1">
      <c r="A353" s="34"/>
      <c r="B353" s="35"/>
      <c r="C353" s="164" t="s">
        <v>936</v>
      </c>
      <c r="D353" s="164" t="s">
        <v>115</v>
      </c>
      <c r="E353" s="165" t="s">
        <v>937</v>
      </c>
      <c r="F353" s="166" t="s">
        <v>938</v>
      </c>
      <c r="G353" s="167" t="s">
        <v>118</v>
      </c>
      <c r="H353" s="168">
        <v>1</v>
      </c>
      <c r="I353" s="169"/>
      <c r="J353" s="170">
        <f t="shared" si="130"/>
        <v>0</v>
      </c>
      <c r="K353" s="166" t="s">
        <v>119</v>
      </c>
      <c r="L353" s="171"/>
      <c r="M353" s="172" t="s">
        <v>1</v>
      </c>
      <c r="N353" s="173" t="s">
        <v>39</v>
      </c>
      <c r="O353" s="71"/>
      <c r="P353" s="174">
        <f t="shared" si="131"/>
        <v>0</v>
      </c>
      <c r="Q353" s="174">
        <v>0</v>
      </c>
      <c r="R353" s="174">
        <f t="shared" si="132"/>
        <v>0</v>
      </c>
      <c r="S353" s="174">
        <v>0</v>
      </c>
      <c r="T353" s="175">
        <f t="shared" si="133"/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76" t="s">
        <v>149</v>
      </c>
      <c r="AT353" s="176" t="s">
        <v>115</v>
      </c>
      <c r="AU353" s="176" t="s">
        <v>74</v>
      </c>
      <c r="AY353" s="17" t="s">
        <v>120</v>
      </c>
      <c r="BE353" s="177">
        <f t="shared" si="134"/>
        <v>0</v>
      </c>
      <c r="BF353" s="177">
        <f t="shared" si="135"/>
        <v>0</v>
      </c>
      <c r="BG353" s="177">
        <f t="shared" si="136"/>
        <v>0</v>
      </c>
      <c r="BH353" s="177">
        <f t="shared" si="137"/>
        <v>0</v>
      </c>
      <c r="BI353" s="177">
        <f t="shared" si="138"/>
        <v>0</v>
      </c>
      <c r="BJ353" s="17" t="s">
        <v>82</v>
      </c>
      <c r="BK353" s="177">
        <f t="shared" si="139"/>
        <v>0</v>
      </c>
      <c r="BL353" s="17" t="s">
        <v>131</v>
      </c>
      <c r="BM353" s="176" t="s">
        <v>939</v>
      </c>
    </row>
    <row r="354" spans="1:65" s="2" customFormat="1" ht="33" customHeight="1">
      <c r="A354" s="34"/>
      <c r="B354" s="35"/>
      <c r="C354" s="164" t="s">
        <v>940</v>
      </c>
      <c r="D354" s="164" t="s">
        <v>115</v>
      </c>
      <c r="E354" s="165" t="s">
        <v>941</v>
      </c>
      <c r="F354" s="166" t="s">
        <v>942</v>
      </c>
      <c r="G354" s="167" t="s">
        <v>118</v>
      </c>
      <c r="H354" s="168">
        <v>1</v>
      </c>
      <c r="I354" s="169"/>
      <c r="J354" s="170">
        <f t="shared" si="130"/>
        <v>0</v>
      </c>
      <c r="K354" s="166" t="s">
        <v>119</v>
      </c>
      <c r="L354" s="171"/>
      <c r="M354" s="172" t="s">
        <v>1</v>
      </c>
      <c r="N354" s="173" t="s">
        <v>39</v>
      </c>
      <c r="O354" s="71"/>
      <c r="P354" s="174">
        <f t="shared" si="131"/>
        <v>0</v>
      </c>
      <c r="Q354" s="174">
        <v>0</v>
      </c>
      <c r="R354" s="174">
        <f t="shared" si="132"/>
        <v>0</v>
      </c>
      <c r="S354" s="174">
        <v>0</v>
      </c>
      <c r="T354" s="175">
        <f t="shared" si="133"/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76" t="s">
        <v>149</v>
      </c>
      <c r="AT354" s="176" t="s">
        <v>115</v>
      </c>
      <c r="AU354" s="176" t="s">
        <v>74</v>
      </c>
      <c r="AY354" s="17" t="s">
        <v>120</v>
      </c>
      <c r="BE354" s="177">
        <f t="shared" si="134"/>
        <v>0</v>
      </c>
      <c r="BF354" s="177">
        <f t="shared" si="135"/>
        <v>0</v>
      </c>
      <c r="BG354" s="177">
        <f t="shared" si="136"/>
        <v>0</v>
      </c>
      <c r="BH354" s="177">
        <f t="shared" si="137"/>
        <v>0</v>
      </c>
      <c r="BI354" s="177">
        <f t="shared" si="138"/>
        <v>0</v>
      </c>
      <c r="BJ354" s="17" t="s">
        <v>82</v>
      </c>
      <c r="BK354" s="177">
        <f t="shared" si="139"/>
        <v>0</v>
      </c>
      <c r="BL354" s="17" t="s">
        <v>131</v>
      </c>
      <c r="BM354" s="176" t="s">
        <v>943</v>
      </c>
    </row>
    <row r="355" spans="1:65" s="2" customFormat="1" ht="33" customHeight="1">
      <c r="A355" s="34"/>
      <c r="B355" s="35"/>
      <c r="C355" s="164" t="s">
        <v>944</v>
      </c>
      <c r="D355" s="164" t="s">
        <v>115</v>
      </c>
      <c r="E355" s="165" t="s">
        <v>945</v>
      </c>
      <c r="F355" s="166" t="s">
        <v>946</v>
      </c>
      <c r="G355" s="167" t="s">
        <v>118</v>
      </c>
      <c r="H355" s="168">
        <v>1</v>
      </c>
      <c r="I355" s="169"/>
      <c r="J355" s="170">
        <f t="shared" si="130"/>
        <v>0</v>
      </c>
      <c r="K355" s="166" t="s">
        <v>119</v>
      </c>
      <c r="L355" s="171"/>
      <c r="M355" s="172" t="s">
        <v>1</v>
      </c>
      <c r="N355" s="173" t="s">
        <v>39</v>
      </c>
      <c r="O355" s="71"/>
      <c r="P355" s="174">
        <f t="shared" si="131"/>
        <v>0</v>
      </c>
      <c r="Q355" s="174">
        <v>0</v>
      </c>
      <c r="R355" s="174">
        <f t="shared" si="132"/>
        <v>0</v>
      </c>
      <c r="S355" s="174">
        <v>0</v>
      </c>
      <c r="T355" s="175">
        <f t="shared" si="133"/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76" t="s">
        <v>149</v>
      </c>
      <c r="AT355" s="176" t="s">
        <v>115</v>
      </c>
      <c r="AU355" s="176" t="s">
        <v>74</v>
      </c>
      <c r="AY355" s="17" t="s">
        <v>120</v>
      </c>
      <c r="BE355" s="177">
        <f t="shared" si="134"/>
        <v>0</v>
      </c>
      <c r="BF355" s="177">
        <f t="shared" si="135"/>
        <v>0</v>
      </c>
      <c r="BG355" s="177">
        <f t="shared" si="136"/>
        <v>0</v>
      </c>
      <c r="BH355" s="177">
        <f t="shared" si="137"/>
        <v>0</v>
      </c>
      <c r="BI355" s="177">
        <f t="shared" si="138"/>
        <v>0</v>
      </c>
      <c r="BJ355" s="17" t="s">
        <v>82</v>
      </c>
      <c r="BK355" s="177">
        <f t="shared" si="139"/>
        <v>0</v>
      </c>
      <c r="BL355" s="17" t="s">
        <v>131</v>
      </c>
      <c r="BM355" s="176" t="s">
        <v>947</v>
      </c>
    </row>
    <row r="356" spans="1:65" s="2" customFormat="1" ht="37.9" customHeight="1">
      <c r="A356" s="34"/>
      <c r="B356" s="35"/>
      <c r="C356" s="164" t="s">
        <v>948</v>
      </c>
      <c r="D356" s="164" t="s">
        <v>115</v>
      </c>
      <c r="E356" s="165" t="s">
        <v>949</v>
      </c>
      <c r="F356" s="166" t="s">
        <v>950</v>
      </c>
      <c r="G356" s="167" t="s">
        <v>118</v>
      </c>
      <c r="H356" s="168">
        <v>1</v>
      </c>
      <c r="I356" s="169"/>
      <c r="J356" s="170">
        <f t="shared" si="130"/>
        <v>0</v>
      </c>
      <c r="K356" s="166" t="s">
        <v>119</v>
      </c>
      <c r="L356" s="171"/>
      <c r="M356" s="172" t="s">
        <v>1</v>
      </c>
      <c r="N356" s="173" t="s">
        <v>39</v>
      </c>
      <c r="O356" s="71"/>
      <c r="P356" s="174">
        <f t="shared" si="131"/>
        <v>0</v>
      </c>
      <c r="Q356" s="174">
        <v>0</v>
      </c>
      <c r="R356" s="174">
        <f t="shared" si="132"/>
        <v>0</v>
      </c>
      <c r="S356" s="174">
        <v>0</v>
      </c>
      <c r="T356" s="175">
        <f t="shared" si="133"/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76" t="s">
        <v>149</v>
      </c>
      <c r="AT356" s="176" t="s">
        <v>115</v>
      </c>
      <c r="AU356" s="176" t="s">
        <v>74</v>
      </c>
      <c r="AY356" s="17" t="s">
        <v>120</v>
      </c>
      <c r="BE356" s="177">
        <f t="shared" si="134"/>
        <v>0</v>
      </c>
      <c r="BF356" s="177">
        <f t="shared" si="135"/>
        <v>0</v>
      </c>
      <c r="BG356" s="177">
        <f t="shared" si="136"/>
        <v>0</v>
      </c>
      <c r="BH356" s="177">
        <f t="shared" si="137"/>
        <v>0</v>
      </c>
      <c r="BI356" s="177">
        <f t="shared" si="138"/>
        <v>0</v>
      </c>
      <c r="BJ356" s="17" t="s">
        <v>82</v>
      </c>
      <c r="BK356" s="177">
        <f t="shared" si="139"/>
        <v>0</v>
      </c>
      <c r="BL356" s="17" t="s">
        <v>131</v>
      </c>
      <c r="BM356" s="176" t="s">
        <v>951</v>
      </c>
    </row>
    <row r="357" spans="1:65" s="2" customFormat="1" ht="33" customHeight="1">
      <c r="A357" s="34"/>
      <c r="B357" s="35"/>
      <c r="C357" s="164" t="s">
        <v>952</v>
      </c>
      <c r="D357" s="164" t="s">
        <v>115</v>
      </c>
      <c r="E357" s="165" t="s">
        <v>953</v>
      </c>
      <c r="F357" s="166" t="s">
        <v>954</v>
      </c>
      <c r="G357" s="167" t="s">
        <v>118</v>
      </c>
      <c r="H357" s="168">
        <v>1</v>
      </c>
      <c r="I357" s="169"/>
      <c r="J357" s="170">
        <f t="shared" si="130"/>
        <v>0</v>
      </c>
      <c r="K357" s="166" t="s">
        <v>119</v>
      </c>
      <c r="L357" s="171"/>
      <c r="M357" s="172" t="s">
        <v>1</v>
      </c>
      <c r="N357" s="173" t="s">
        <v>39</v>
      </c>
      <c r="O357" s="71"/>
      <c r="P357" s="174">
        <f t="shared" si="131"/>
        <v>0</v>
      </c>
      <c r="Q357" s="174">
        <v>0</v>
      </c>
      <c r="R357" s="174">
        <f t="shared" si="132"/>
        <v>0</v>
      </c>
      <c r="S357" s="174">
        <v>0</v>
      </c>
      <c r="T357" s="175">
        <f t="shared" si="133"/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76" t="s">
        <v>149</v>
      </c>
      <c r="AT357" s="176" t="s">
        <v>115</v>
      </c>
      <c r="AU357" s="176" t="s">
        <v>74</v>
      </c>
      <c r="AY357" s="17" t="s">
        <v>120</v>
      </c>
      <c r="BE357" s="177">
        <f t="shared" si="134"/>
        <v>0</v>
      </c>
      <c r="BF357" s="177">
        <f t="shared" si="135"/>
        <v>0</v>
      </c>
      <c r="BG357" s="177">
        <f t="shared" si="136"/>
        <v>0</v>
      </c>
      <c r="BH357" s="177">
        <f t="shared" si="137"/>
        <v>0</v>
      </c>
      <c r="BI357" s="177">
        <f t="shared" si="138"/>
        <v>0</v>
      </c>
      <c r="BJ357" s="17" t="s">
        <v>82</v>
      </c>
      <c r="BK357" s="177">
        <f t="shared" si="139"/>
        <v>0</v>
      </c>
      <c r="BL357" s="17" t="s">
        <v>131</v>
      </c>
      <c r="BM357" s="176" t="s">
        <v>955</v>
      </c>
    </row>
    <row r="358" spans="1:65" s="2" customFormat="1" ht="37.9" customHeight="1">
      <c r="A358" s="34"/>
      <c r="B358" s="35"/>
      <c r="C358" s="164" t="s">
        <v>956</v>
      </c>
      <c r="D358" s="164" t="s">
        <v>115</v>
      </c>
      <c r="E358" s="165" t="s">
        <v>957</v>
      </c>
      <c r="F358" s="166" t="s">
        <v>958</v>
      </c>
      <c r="G358" s="167" t="s">
        <v>118</v>
      </c>
      <c r="H358" s="168">
        <v>1</v>
      </c>
      <c r="I358" s="169"/>
      <c r="J358" s="170">
        <f t="shared" si="130"/>
        <v>0</v>
      </c>
      <c r="K358" s="166" t="s">
        <v>119</v>
      </c>
      <c r="L358" s="171"/>
      <c r="M358" s="172" t="s">
        <v>1</v>
      </c>
      <c r="N358" s="173" t="s">
        <v>39</v>
      </c>
      <c r="O358" s="71"/>
      <c r="P358" s="174">
        <f t="shared" si="131"/>
        <v>0</v>
      </c>
      <c r="Q358" s="174">
        <v>0</v>
      </c>
      <c r="R358" s="174">
        <f t="shared" si="132"/>
        <v>0</v>
      </c>
      <c r="S358" s="174">
        <v>0</v>
      </c>
      <c r="T358" s="175">
        <f t="shared" si="133"/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76" t="s">
        <v>149</v>
      </c>
      <c r="AT358" s="176" t="s">
        <v>115</v>
      </c>
      <c r="AU358" s="176" t="s">
        <v>74</v>
      </c>
      <c r="AY358" s="17" t="s">
        <v>120</v>
      </c>
      <c r="BE358" s="177">
        <f t="shared" si="134"/>
        <v>0</v>
      </c>
      <c r="BF358" s="177">
        <f t="shared" si="135"/>
        <v>0</v>
      </c>
      <c r="BG358" s="177">
        <f t="shared" si="136"/>
        <v>0</v>
      </c>
      <c r="BH358" s="177">
        <f t="shared" si="137"/>
        <v>0</v>
      </c>
      <c r="BI358" s="177">
        <f t="shared" si="138"/>
        <v>0</v>
      </c>
      <c r="BJ358" s="17" t="s">
        <v>82</v>
      </c>
      <c r="BK358" s="177">
        <f t="shared" si="139"/>
        <v>0</v>
      </c>
      <c r="BL358" s="17" t="s">
        <v>131</v>
      </c>
      <c r="BM358" s="176" t="s">
        <v>959</v>
      </c>
    </row>
    <row r="359" spans="1:65" s="2" customFormat="1" ht="37.9" customHeight="1">
      <c r="A359" s="34"/>
      <c r="B359" s="35"/>
      <c r="C359" s="164" t="s">
        <v>960</v>
      </c>
      <c r="D359" s="164" t="s">
        <v>115</v>
      </c>
      <c r="E359" s="165" t="s">
        <v>961</v>
      </c>
      <c r="F359" s="166" t="s">
        <v>962</v>
      </c>
      <c r="G359" s="167" t="s">
        <v>118</v>
      </c>
      <c r="H359" s="168">
        <v>1</v>
      </c>
      <c r="I359" s="169"/>
      <c r="J359" s="170">
        <f t="shared" si="130"/>
        <v>0</v>
      </c>
      <c r="K359" s="166" t="s">
        <v>119</v>
      </c>
      <c r="L359" s="171"/>
      <c r="M359" s="172" t="s">
        <v>1</v>
      </c>
      <c r="N359" s="173" t="s">
        <v>39</v>
      </c>
      <c r="O359" s="71"/>
      <c r="P359" s="174">
        <f t="shared" si="131"/>
        <v>0</v>
      </c>
      <c r="Q359" s="174">
        <v>0</v>
      </c>
      <c r="R359" s="174">
        <f t="shared" si="132"/>
        <v>0</v>
      </c>
      <c r="S359" s="174">
        <v>0</v>
      </c>
      <c r="T359" s="175">
        <f t="shared" si="133"/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76" t="s">
        <v>149</v>
      </c>
      <c r="AT359" s="176" t="s">
        <v>115</v>
      </c>
      <c r="AU359" s="176" t="s">
        <v>74</v>
      </c>
      <c r="AY359" s="17" t="s">
        <v>120</v>
      </c>
      <c r="BE359" s="177">
        <f t="shared" si="134"/>
        <v>0</v>
      </c>
      <c r="BF359" s="177">
        <f t="shared" si="135"/>
        <v>0</v>
      </c>
      <c r="BG359" s="177">
        <f t="shared" si="136"/>
        <v>0</v>
      </c>
      <c r="BH359" s="177">
        <f t="shared" si="137"/>
        <v>0</v>
      </c>
      <c r="BI359" s="177">
        <f t="shared" si="138"/>
        <v>0</v>
      </c>
      <c r="BJ359" s="17" t="s">
        <v>82</v>
      </c>
      <c r="BK359" s="177">
        <f t="shared" si="139"/>
        <v>0</v>
      </c>
      <c r="BL359" s="17" t="s">
        <v>131</v>
      </c>
      <c r="BM359" s="176" t="s">
        <v>963</v>
      </c>
    </row>
    <row r="360" spans="1:65" s="2" customFormat="1" ht="24.2" customHeight="1">
      <c r="A360" s="34"/>
      <c r="B360" s="35"/>
      <c r="C360" s="164" t="s">
        <v>964</v>
      </c>
      <c r="D360" s="164" t="s">
        <v>115</v>
      </c>
      <c r="E360" s="165" t="s">
        <v>965</v>
      </c>
      <c r="F360" s="166" t="s">
        <v>966</v>
      </c>
      <c r="G360" s="167" t="s">
        <v>118</v>
      </c>
      <c r="H360" s="168">
        <v>1</v>
      </c>
      <c r="I360" s="169"/>
      <c r="J360" s="170">
        <f t="shared" si="130"/>
        <v>0</v>
      </c>
      <c r="K360" s="166" t="s">
        <v>119</v>
      </c>
      <c r="L360" s="171"/>
      <c r="M360" s="172" t="s">
        <v>1</v>
      </c>
      <c r="N360" s="173" t="s">
        <v>39</v>
      </c>
      <c r="O360" s="71"/>
      <c r="P360" s="174">
        <f t="shared" si="131"/>
        <v>0</v>
      </c>
      <c r="Q360" s="174">
        <v>0</v>
      </c>
      <c r="R360" s="174">
        <f t="shared" si="132"/>
        <v>0</v>
      </c>
      <c r="S360" s="174">
        <v>0</v>
      </c>
      <c r="T360" s="175">
        <f t="shared" si="133"/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76" t="s">
        <v>149</v>
      </c>
      <c r="AT360" s="176" t="s">
        <v>115</v>
      </c>
      <c r="AU360" s="176" t="s">
        <v>74</v>
      </c>
      <c r="AY360" s="17" t="s">
        <v>120</v>
      </c>
      <c r="BE360" s="177">
        <f t="shared" si="134"/>
        <v>0</v>
      </c>
      <c r="BF360" s="177">
        <f t="shared" si="135"/>
        <v>0</v>
      </c>
      <c r="BG360" s="177">
        <f t="shared" si="136"/>
        <v>0</v>
      </c>
      <c r="BH360" s="177">
        <f t="shared" si="137"/>
        <v>0</v>
      </c>
      <c r="BI360" s="177">
        <f t="shared" si="138"/>
        <v>0</v>
      </c>
      <c r="BJ360" s="17" t="s">
        <v>82</v>
      </c>
      <c r="BK360" s="177">
        <f t="shared" si="139"/>
        <v>0</v>
      </c>
      <c r="BL360" s="17" t="s">
        <v>131</v>
      </c>
      <c r="BM360" s="176" t="s">
        <v>967</v>
      </c>
    </row>
    <row r="361" spans="1:65" s="2" customFormat="1" ht="24.2" customHeight="1">
      <c r="A361" s="34"/>
      <c r="B361" s="35"/>
      <c r="C361" s="164" t="s">
        <v>968</v>
      </c>
      <c r="D361" s="164" t="s">
        <v>115</v>
      </c>
      <c r="E361" s="165" t="s">
        <v>969</v>
      </c>
      <c r="F361" s="166" t="s">
        <v>970</v>
      </c>
      <c r="G361" s="167" t="s">
        <v>118</v>
      </c>
      <c r="H361" s="168">
        <v>1</v>
      </c>
      <c r="I361" s="169"/>
      <c r="J361" s="170">
        <f t="shared" si="130"/>
        <v>0</v>
      </c>
      <c r="K361" s="166" t="s">
        <v>119</v>
      </c>
      <c r="L361" s="171"/>
      <c r="M361" s="172" t="s">
        <v>1</v>
      </c>
      <c r="N361" s="173" t="s">
        <v>39</v>
      </c>
      <c r="O361" s="71"/>
      <c r="P361" s="174">
        <f t="shared" si="131"/>
        <v>0</v>
      </c>
      <c r="Q361" s="174">
        <v>0</v>
      </c>
      <c r="R361" s="174">
        <f t="shared" si="132"/>
        <v>0</v>
      </c>
      <c r="S361" s="174">
        <v>0</v>
      </c>
      <c r="T361" s="175">
        <f t="shared" si="133"/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76" t="s">
        <v>149</v>
      </c>
      <c r="AT361" s="176" t="s">
        <v>115</v>
      </c>
      <c r="AU361" s="176" t="s">
        <v>74</v>
      </c>
      <c r="AY361" s="17" t="s">
        <v>120</v>
      </c>
      <c r="BE361" s="177">
        <f t="shared" si="134"/>
        <v>0</v>
      </c>
      <c r="BF361" s="177">
        <f t="shared" si="135"/>
        <v>0</v>
      </c>
      <c r="BG361" s="177">
        <f t="shared" si="136"/>
        <v>0</v>
      </c>
      <c r="BH361" s="177">
        <f t="shared" si="137"/>
        <v>0</v>
      </c>
      <c r="BI361" s="177">
        <f t="shared" si="138"/>
        <v>0</v>
      </c>
      <c r="BJ361" s="17" t="s">
        <v>82</v>
      </c>
      <c r="BK361" s="177">
        <f t="shared" si="139"/>
        <v>0</v>
      </c>
      <c r="BL361" s="17" t="s">
        <v>131</v>
      </c>
      <c r="BM361" s="176" t="s">
        <v>971</v>
      </c>
    </row>
    <row r="362" spans="1:65" s="2" customFormat="1" ht="37.9" customHeight="1">
      <c r="A362" s="34"/>
      <c r="B362" s="35"/>
      <c r="C362" s="164" t="s">
        <v>972</v>
      </c>
      <c r="D362" s="164" t="s">
        <v>115</v>
      </c>
      <c r="E362" s="165" t="s">
        <v>973</v>
      </c>
      <c r="F362" s="166" t="s">
        <v>974</v>
      </c>
      <c r="G362" s="167" t="s">
        <v>118</v>
      </c>
      <c r="H362" s="168">
        <v>1</v>
      </c>
      <c r="I362" s="169"/>
      <c r="J362" s="170">
        <f t="shared" si="130"/>
        <v>0</v>
      </c>
      <c r="K362" s="166" t="s">
        <v>119</v>
      </c>
      <c r="L362" s="171"/>
      <c r="M362" s="172" t="s">
        <v>1</v>
      </c>
      <c r="N362" s="173" t="s">
        <v>39</v>
      </c>
      <c r="O362" s="71"/>
      <c r="P362" s="174">
        <f t="shared" si="131"/>
        <v>0</v>
      </c>
      <c r="Q362" s="174">
        <v>0</v>
      </c>
      <c r="R362" s="174">
        <f t="shared" si="132"/>
        <v>0</v>
      </c>
      <c r="S362" s="174">
        <v>0</v>
      </c>
      <c r="T362" s="175">
        <f t="shared" si="133"/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76" t="s">
        <v>149</v>
      </c>
      <c r="AT362" s="176" t="s">
        <v>115</v>
      </c>
      <c r="AU362" s="176" t="s">
        <v>74</v>
      </c>
      <c r="AY362" s="17" t="s">
        <v>120</v>
      </c>
      <c r="BE362" s="177">
        <f t="shared" si="134"/>
        <v>0</v>
      </c>
      <c r="BF362" s="177">
        <f t="shared" si="135"/>
        <v>0</v>
      </c>
      <c r="BG362" s="177">
        <f t="shared" si="136"/>
        <v>0</v>
      </c>
      <c r="BH362" s="177">
        <f t="shared" si="137"/>
        <v>0</v>
      </c>
      <c r="BI362" s="177">
        <f t="shared" si="138"/>
        <v>0</v>
      </c>
      <c r="BJ362" s="17" t="s">
        <v>82</v>
      </c>
      <c r="BK362" s="177">
        <f t="shared" si="139"/>
        <v>0</v>
      </c>
      <c r="BL362" s="17" t="s">
        <v>131</v>
      </c>
      <c r="BM362" s="176" t="s">
        <v>975</v>
      </c>
    </row>
    <row r="363" spans="1:65" s="2" customFormat="1" ht="24.2" customHeight="1">
      <c r="A363" s="34"/>
      <c r="B363" s="35"/>
      <c r="C363" s="164" t="s">
        <v>976</v>
      </c>
      <c r="D363" s="164" t="s">
        <v>115</v>
      </c>
      <c r="E363" s="165" t="s">
        <v>977</v>
      </c>
      <c r="F363" s="166" t="s">
        <v>978</v>
      </c>
      <c r="G363" s="167" t="s">
        <v>118</v>
      </c>
      <c r="H363" s="168">
        <v>1</v>
      </c>
      <c r="I363" s="169"/>
      <c r="J363" s="170">
        <f t="shared" si="130"/>
        <v>0</v>
      </c>
      <c r="K363" s="166" t="s">
        <v>119</v>
      </c>
      <c r="L363" s="171"/>
      <c r="M363" s="172" t="s">
        <v>1</v>
      </c>
      <c r="N363" s="173" t="s">
        <v>39</v>
      </c>
      <c r="O363" s="71"/>
      <c r="P363" s="174">
        <f t="shared" si="131"/>
        <v>0</v>
      </c>
      <c r="Q363" s="174">
        <v>0</v>
      </c>
      <c r="R363" s="174">
        <f t="shared" si="132"/>
        <v>0</v>
      </c>
      <c r="S363" s="174">
        <v>0</v>
      </c>
      <c r="T363" s="175">
        <f t="shared" si="133"/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76" t="s">
        <v>149</v>
      </c>
      <c r="AT363" s="176" t="s">
        <v>115</v>
      </c>
      <c r="AU363" s="176" t="s">
        <v>74</v>
      </c>
      <c r="AY363" s="17" t="s">
        <v>120</v>
      </c>
      <c r="BE363" s="177">
        <f t="shared" si="134"/>
        <v>0</v>
      </c>
      <c r="BF363" s="177">
        <f t="shared" si="135"/>
        <v>0</v>
      </c>
      <c r="BG363" s="177">
        <f t="shared" si="136"/>
        <v>0</v>
      </c>
      <c r="BH363" s="177">
        <f t="shared" si="137"/>
        <v>0</v>
      </c>
      <c r="BI363" s="177">
        <f t="shared" si="138"/>
        <v>0</v>
      </c>
      <c r="BJ363" s="17" t="s">
        <v>82</v>
      </c>
      <c r="BK363" s="177">
        <f t="shared" si="139"/>
        <v>0</v>
      </c>
      <c r="BL363" s="17" t="s">
        <v>131</v>
      </c>
      <c r="BM363" s="176" t="s">
        <v>979</v>
      </c>
    </row>
    <row r="364" spans="1:65" s="2" customFormat="1" ht="24.2" customHeight="1">
      <c r="A364" s="34"/>
      <c r="B364" s="35"/>
      <c r="C364" s="164" t="s">
        <v>980</v>
      </c>
      <c r="D364" s="164" t="s">
        <v>115</v>
      </c>
      <c r="E364" s="165" t="s">
        <v>981</v>
      </c>
      <c r="F364" s="166" t="s">
        <v>982</v>
      </c>
      <c r="G364" s="167" t="s">
        <v>118</v>
      </c>
      <c r="H364" s="168">
        <v>1</v>
      </c>
      <c r="I364" s="169"/>
      <c r="J364" s="170">
        <f t="shared" si="130"/>
        <v>0</v>
      </c>
      <c r="K364" s="166" t="s">
        <v>119</v>
      </c>
      <c r="L364" s="171"/>
      <c r="M364" s="172" t="s">
        <v>1</v>
      </c>
      <c r="N364" s="173" t="s">
        <v>39</v>
      </c>
      <c r="O364" s="71"/>
      <c r="P364" s="174">
        <f t="shared" si="131"/>
        <v>0</v>
      </c>
      <c r="Q364" s="174">
        <v>0</v>
      </c>
      <c r="R364" s="174">
        <f t="shared" si="132"/>
        <v>0</v>
      </c>
      <c r="S364" s="174">
        <v>0</v>
      </c>
      <c r="T364" s="175">
        <f t="shared" si="133"/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76" t="s">
        <v>149</v>
      </c>
      <c r="AT364" s="176" t="s">
        <v>115</v>
      </c>
      <c r="AU364" s="176" t="s">
        <v>74</v>
      </c>
      <c r="AY364" s="17" t="s">
        <v>120</v>
      </c>
      <c r="BE364" s="177">
        <f t="shared" si="134"/>
        <v>0</v>
      </c>
      <c r="BF364" s="177">
        <f t="shared" si="135"/>
        <v>0</v>
      </c>
      <c r="BG364" s="177">
        <f t="shared" si="136"/>
        <v>0</v>
      </c>
      <c r="BH364" s="177">
        <f t="shared" si="137"/>
        <v>0</v>
      </c>
      <c r="BI364" s="177">
        <f t="shared" si="138"/>
        <v>0</v>
      </c>
      <c r="BJ364" s="17" t="s">
        <v>82</v>
      </c>
      <c r="BK364" s="177">
        <f t="shared" si="139"/>
        <v>0</v>
      </c>
      <c r="BL364" s="17" t="s">
        <v>131</v>
      </c>
      <c r="BM364" s="176" t="s">
        <v>983</v>
      </c>
    </row>
    <row r="365" spans="1:65" s="2" customFormat="1" ht="33" customHeight="1">
      <c r="A365" s="34"/>
      <c r="B365" s="35"/>
      <c r="C365" s="164" t="s">
        <v>984</v>
      </c>
      <c r="D365" s="164" t="s">
        <v>115</v>
      </c>
      <c r="E365" s="165" t="s">
        <v>985</v>
      </c>
      <c r="F365" s="166" t="s">
        <v>986</v>
      </c>
      <c r="G365" s="167" t="s">
        <v>675</v>
      </c>
      <c r="H365" s="168">
        <v>1</v>
      </c>
      <c r="I365" s="169"/>
      <c r="J365" s="170">
        <f t="shared" si="130"/>
        <v>0</v>
      </c>
      <c r="K365" s="166" t="s">
        <v>119</v>
      </c>
      <c r="L365" s="171"/>
      <c r="M365" s="172" t="s">
        <v>1</v>
      </c>
      <c r="N365" s="173" t="s">
        <v>39</v>
      </c>
      <c r="O365" s="71"/>
      <c r="P365" s="174">
        <f t="shared" si="131"/>
        <v>0</v>
      </c>
      <c r="Q365" s="174">
        <v>0</v>
      </c>
      <c r="R365" s="174">
        <f t="shared" si="132"/>
        <v>0</v>
      </c>
      <c r="S365" s="174">
        <v>0</v>
      </c>
      <c r="T365" s="175">
        <f t="shared" si="133"/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76" t="s">
        <v>149</v>
      </c>
      <c r="AT365" s="176" t="s">
        <v>115</v>
      </c>
      <c r="AU365" s="176" t="s">
        <v>74</v>
      </c>
      <c r="AY365" s="17" t="s">
        <v>120</v>
      </c>
      <c r="BE365" s="177">
        <f t="shared" si="134"/>
        <v>0</v>
      </c>
      <c r="BF365" s="177">
        <f t="shared" si="135"/>
        <v>0</v>
      </c>
      <c r="BG365" s="177">
        <f t="shared" si="136"/>
        <v>0</v>
      </c>
      <c r="BH365" s="177">
        <f t="shared" si="137"/>
        <v>0</v>
      </c>
      <c r="BI365" s="177">
        <f t="shared" si="138"/>
        <v>0</v>
      </c>
      <c r="BJ365" s="17" t="s">
        <v>82</v>
      </c>
      <c r="BK365" s="177">
        <f t="shared" si="139"/>
        <v>0</v>
      </c>
      <c r="BL365" s="17" t="s">
        <v>131</v>
      </c>
      <c r="BM365" s="176" t="s">
        <v>987</v>
      </c>
    </row>
    <row r="366" spans="1:65" s="2" customFormat="1" ht="33" customHeight="1">
      <c r="A366" s="34"/>
      <c r="B366" s="35"/>
      <c r="C366" s="164" t="s">
        <v>988</v>
      </c>
      <c r="D366" s="164" t="s">
        <v>115</v>
      </c>
      <c r="E366" s="165" t="s">
        <v>989</v>
      </c>
      <c r="F366" s="166" t="s">
        <v>990</v>
      </c>
      <c r="G366" s="167" t="s">
        <v>675</v>
      </c>
      <c r="H366" s="168">
        <v>1</v>
      </c>
      <c r="I366" s="169"/>
      <c r="J366" s="170">
        <f t="shared" si="130"/>
        <v>0</v>
      </c>
      <c r="K366" s="166" t="s">
        <v>119</v>
      </c>
      <c r="L366" s="171"/>
      <c r="M366" s="172" t="s">
        <v>1</v>
      </c>
      <c r="N366" s="173" t="s">
        <v>39</v>
      </c>
      <c r="O366" s="71"/>
      <c r="P366" s="174">
        <f t="shared" si="131"/>
        <v>0</v>
      </c>
      <c r="Q366" s="174">
        <v>0</v>
      </c>
      <c r="R366" s="174">
        <f t="shared" si="132"/>
        <v>0</v>
      </c>
      <c r="S366" s="174">
        <v>0</v>
      </c>
      <c r="T366" s="175">
        <f t="shared" si="133"/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76" t="s">
        <v>149</v>
      </c>
      <c r="AT366" s="176" t="s">
        <v>115</v>
      </c>
      <c r="AU366" s="176" t="s">
        <v>74</v>
      </c>
      <c r="AY366" s="17" t="s">
        <v>120</v>
      </c>
      <c r="BE366" s="177">
        <f t="shared" si="134"/>
        <v>0</v>
      </c>
      <c r="BF366" s="177">
        <f t="shared" si="135"/>
        <v>0</v>
      </c>
      <c r="BG366" s="177">
        <f t="shared" si="136"/>
        <v>0</v>
      </c>
      <c r="BH366" s="177">
        <f t="shared" si="137"/>
        <v>0</v>
      </c>
      <c r="BI366" s="177">
        <f t="shared" si="138"/>
        <v>0</v>
      </c>
      <c r="BJ366" s="17" t="s">
        <v>82</v>
      </c>
      <c r="BK366" s="177">
        <f t="shared" si="139"/>
        <v>0</v>
      </c>
      <c r="BL366" s="17" t="s">
        <v>131</v>
      </c>
      <c r="BM366" s="176" t="s">
        <v>991</v>
      </c>
    </row>
    <row r="367" spans="1:65" s="2" customFormat="1" ht="24.2" customHeight="1">
      <c r="A367" s="34"/>
      <c r="B367" s="35"/>
      <c r="C367" s="164" t="s">
        <v>992</v>
      </c>
      <c r="D367" s="164" t="s">
        <v>115</v>
      </c>
      <c r="E367" s="165" t="s">
        <v>993</v>
      </c>
      <c r="F367" s="166" t="s">
        <v>994</v>
      </c>
      <c r="G367" s="167" t="s">
        <v>675</v>
      </c>
      <c r="H367" s="168">
        <v>1</v>
      </c>
      <c r="I367" s="169"/>
      <c r="J367" s="170">
        <f t="shared" si="130"/>
        <v>0</v>
      </c>
      <c r="K367" s="166" t="s">
        <v>119</v>
      </c>
      <c r="L367" s="171"/>
      <c r="M367" s="172" t="s">
        <v>1</v>
      </c>
      <c r="N367" s="173" t="s">
        <v>39</v>
      </c>
      <c r="O367" s="71"/>
      <c r="P367" s="174">
        <f t="shared" si="131"/>
        <v>0</v>
      </c>
      <c r="Q367" s="174">
        <v>0</v>
      </c>
      <c r="R367" s="174">
        <f t="shared" si="132"/>
        <v>0</v>
      </c>
      <c r="S367" s="174">
        <v>0</v>
      </c>
      <c r="T367" s="175">
        <f t="shared" si="133"/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76" t="s">
        <v>149</v>
      </c>
      <c r="AT367" s="176" t="s">
        <v>115</v>
      </c>
      <c r="AU367" s="176" t="s">
        <v>74</v>
      </c>
      <c r="AY367" s="17" t="s">
        <v>120</v>
      </c>
      <c r="BE367" s="177">
        <f t="shared" si="134"/>
        <v>0</v>
      </c>
      <c r="BF367" s="177">
        <f t="shared" si="135"/>
        <v>0</v>
      </c>
      <c r="BG367" s="177">
        <f t="shared" si="136"/>
        <v>0</v>
      </c>
      <c r="BH367" s="177">
        <f t="shared" si="137"/>
        <v>0</v>
      </c>
      <c r="BI367" s="177">
        <f t="shared" si="138"/>
        <v>0</v>
      </c>
      <c r="BJ367" s="17" t="s">
        <v>82</v>
      </c>
      <c r="BK367" s="177">
        <f t="shared" si="139"/>
        <v>0</v>
      </c>
      <c r="BL367" s="17" t="s">
        <v>131</v>
      </c>
      <c r="BM367" s="176" t="s">
        <v>995</v>
      </c>
    </row>
    <row r="368" spans="1:65" s="2" customFormat="1" ht="24.2" customHeight="1">
      <c r="A368" s="34"/>
      <c r="B368" s="35"/>
      <c r="C368" s="164" t="s">
        <v>996</v>
      </c>
      <c r="D368" s="164" t="s">
        <v>115</v>
      </c>
      <c r="E368" s="165" t="s">
        <v>997</v>
      </c>
      <c r="F368" s="166" t="s">
        <v>998</v>
      </c>
      <c r="G368" s="167" t="s">
        <v>675</v>
      </c>
      <c r="H368" s="168">
        <v>1</v>
      </c>
      <c r="I368" s="169"/>
      <c r="J368" s="170">
        <f t="shared" si="130"/>
        <v>0</v>
      </c>
      <c r="K368" s="166" t="s">
        <v>119</v>
      </c>
      <c r="L368" s="171"/>
      <c r="M368" s="172" t="s">
        <v>1</v>
      </c>
      <c r="N368" s="173" t="s">
        <v>39</v>
      </c>
      <c r="O368" s="71"/>
      <c r="P368" s="174">
        <f t="shared" si="131"/>
        <v>0</v>
      </c>
      <c r="Q368" s="174">
        <v>0</v>
      </c>
      <c r="R368" s="174">
        <f t="shared" si="132"/>
        <v>0</v>
      </c>
      <c r="S368" s="174">
        <v>0</v>
      </c>
      <c r="T368" s="175">
        <f t="shared" si="133"/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76" t="s">
        <v>149</v>
      </c>
      <c r="AT368" s="176" t="s">
        <v>115</v>
      </c>
      <c r="AU368" s="176" t="s">
        <v>74</v>
      </c>
      <c r="AY368" s="17" t="s">
        <v>120</v>
      </c>
      <c r="BE368" s="177">
        <f t="shared" si="134"/>
        <v>0</v>
      </c>
      <c r="BF368" s="177">
        <f t="shared" si="135"/>
        <v>0</v>
      </c>
      <c r="BG368" s="177">
        <f t="shared" si="136"/>
        <v>0</v>
      </c>
      <c r="BH368" s="177">
        <f t="shared" si="137"/>
        <v>0</v>
      </c>
      <c r="BI368" s="177">
        <f t="shared" si="138"/>
        <v>0</v>
      </c>
      <c r="BJ368" s="17" t="s">
        <v>82</v>
      </c>
      <c r="BK368" s="177">
        <f t="shared" si="139"/>
        <v>0</v>
      </c>
      <c r="BL368" s="17" t="s">
        <v>131</v>
      </c>
      <c r="BM368" s="176" t="s">
        <v>999</v>
      </c>
    </row>
    <row r="369" spans="1:65" s="2" customFormat="1" ht="24.2" customHeight="1">
      <c r="A369" s="34"/>
      <c r="B369" s="35"/>
      <c r="C369" s="164" t="s">
        <v>1000</v>
      </c>
      <c r="D369" s="164" t="s">
        <v>115</v>
      </c>
      <c r="E369" s="165" t="s">
        <v>1001</v>
      </c>
      <c r="F369" s="166" t="s">
        <v>1002</v>
      </c>
      <c r="G369" s="167" t="s">
        <v>675</v>
      </c>
      <c r="H369" s="168">
        <v>1</v>
      </c>
      <c r="I369" s="169"/>
      <c r="J369" s="170">
        <f t="shared" si="130"/>
        <v>0</v>
      </c>
      <c r="K369" s="166" t="s">
        <v>119</v>
      </c>
      <c r="L369" s="171"/>
      <c r="M369" s="172" t="s">
        <v>1</v>
      </c>
      <c r="N369" s="173" t="s">
        <v>39</v>
      </c>
      <c r="O369" s="71"/>
      <c r="P369" s="174">
        <f t="shared" si="131"/>
        <v>0</v>
      </c>
      <c r="Q369" s="174">
        <v>0</v>
      </c>
      <c r="R369" s="174">
        <f t="shared" si="132"/>
        <v>0</v>
      </c>
      <c r="S369" s="174">
        <v>0</v>
      </c>
      <c r="T369" s="175">
        <f t="shared" si="133"/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76" t="s">
        <v>149</v>
      </c>
      <c r="AT369" s="176" t="s">
        <v>115</v>
      </c>
      <c r="AU369" s="176" t="s">
        <v>74</v>
      </c>
      <c r="AY369" s="17" t="s">
        <v>120</v>
      </c>
      <c r="BE369" s="177">
        <f t="shared" si="134"/>
        <v>0</v>
      </c>
      <c r="BF369" s="177">
        <f t="shared" si="135"/>
        <v>0</v>
      </c>
      <c r="BG369" s="177">
        <f t="shared" si="136"/>
        <v>0</v>
      </c>
      <c r="BH369" s="177">
        <f t="shared" si="137"/>
        <v>0</v>
      </c>
      <c r="BI369" s="177">
        <f t="shared" si="138"/>
        <v>0</v>
      </c>
      <c r="BJ369" s="17" t="s">
        <v>82</v>
      </c>
      <c r="BK369" s="177">
        <f t="shared" si="139"/>
        <v>0</v>
      </c>
      <c r="BL369" s="17" t="s">
        <v>131</v>
      </c>
      <c r="BM369" s="176" t="s">
        <v>1003</v>
      </c>
    </row>
    <row r="370" spans="1:65" s="2" customFormat="1" ht="33" customHeight="1">
      <c r="A370" s="34"/>
      <c r="B370" s="35"/>
      <c r="C370" s="164" t="s">
        <v>1004</v>
      </c>
      <c r="D370" s="164" t="s">
        <v>115</v>
      </c>
      <c r="E370" s="165" t="s">
        <v>1005</v>
      </c>
      <c r="F370" s="166" t="s">
        <v>1006</v>
      </c>
      <c r="G370" s="167" t="s">
        <v>118</v>
      </c>
      <c r="H370" s="168">
        <v>1</v>
      </c>
      <c r="I370" s="169"/>
      <c r="J370" s="170">
        <f t="shared" si="130"/>
        <v>0</v>
      </c>
      <c r="K370" s="166" t="s">
        <v>119</v>
      </c>
      <c r="L370" s="171"/>
      <c r="M370" s="172" t="s">
        <v>1</v>
      </c>
      <c r="N370" s="173" t="s">
        <v>39</v>
      </c>
      <c r="O370" s="71"/>
      <c r="P370" s="174">
        <f t="shared" si="131"/>
        <v>0</v>
      </c>
      <c r="Q370" s="174">
        <v>0</v>
      </c>
      <c r="R370" s="174">
        <f t="shared" si="132"/>
        <v>0</v>
      </c>
      <c r="S370" s="174">
        <v>0</v>
      </c>
      <c r="T370" s="175">
        <f t="shared" si="133"/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76" t="s">
        <v>149</v>
      </c>
      <c r="AT370" s="176" t="s">
        <v>115</v>
      </c>
      <c r="AU370" s="176" t="s">
        <v>74</v>
      </c>
      <c r="AY370" s="17" t="s">
        <v>120</v>
      </c>
      <c r="BE370" s="177">
        <f t="shared" si="134"/>
        <v>0</v>
      </c>
      <c r="BF370" s="177">
        <f t="shared" si="135"/>
        <v>0</v>
      </c>
      <c r="BG370" s="177">
        <f t="shared" si="136"/>
        <v>0</v>
      </c>
      <c r="BH370" s="177">
        <f t="shared" si="137"/>
        <v>0</v>
      </c>
      <c r="BI370" s="177">
        <f t="shared" si="138"/>
        <v>0</v>
      </c>
      <c r="BJ370" s="17" t="s">
        <v>82</v>
      </c>
      <c r="BK370" s="177">
        <f t="shared" si="139"/>
        <v>0</v>
      </c>
      <c r="BL370" s="17" t="s">
        <v>131</v>
      </c>
      <c r="BM370" s="176" t="s">
        <v>1007</v>
      </c>
    </row>
    <row r="371" spans="1:65" s="2" customFormat="1" ht="55.5" customHeight="1">
      <c r="A371" s="34"/>
      <c r="B371" s="35"/>
      <c r="C371" s="164" t="s">
        <v>1008</v>
      </c>
      <c r="D371" s="164" t="s">
        <v>115</v>
      </c>
      <c r="E371" s="165" t="s">
        <v>1009</v>
      </c>
      <c r="F371" s="166" t="s">
        <v>1010</v>
      </c>
      <c r="G371" s="167" t="s">
        <v>118</v>
      </c>
      <c r="H371" s="168">
        <v>2</v>
      </c>
      <c r="I371" s="169"/>
      <c r="J371" s="170">
        <f t="shared" si="130"/>
        <v>0</v>
      </c>
      <c r="K371" s="166" t="s">
        <v>119</v>
      </c>
      <c r="L371" s="171"/>
      <c r="M371" s="172" t="s">
        <v>1</v>
      </c>
      <c r="N371" s="173" t="s">
        <v>39</v>
      </c>
      <c r="O371" s="71"/>
      <c r="P371" s="174">
        <f t="shared" si="131"/>
        <v>0</v>
      </c>
      <c r="Q371" s="174">
        <v>0</v>
      </c>
      <c r="R371" s="174">
        <f t="shared" si="132"/>
        <v>0</v>
      </c>
      <c r="S371" s="174">
        <v>0</v>
      </c>
      <c r="T371" s="175">
        <f t="shared" si="133"/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76" t="s">
        <v>149</v>
      </c>
      <c r="AT371" s="176" t="s">
        <v>115</v>
      </c>
      <c r="AU371" s="176" t="s">
        <v>74</v>
      </c>
      <c r="AY371" s="17" t="s">
        <v>120</v>
      </c>
      <c r="BE371" s="177">
        <f t="shared" si="134"/>
        <v>0</v>
      </c>
      <c r="BF371" s="177">
        <f t="shared" si="135"/>
        <v>0</v>
      </c>
      <c r="BG371" s="177">
        <f t="shared" si="136"/>
        <v>0</v>
      </c>
      <c r="BH371" s="177">
        <f t="shared" si="137"/>
        <v>0</v>
      </c>
      <c r="BI371" s="177">
        <f t="shared" si="138"/>
        <v>0</v>
      </c>
      <c r="BJ371" s="17" t="s">
        <v>82</v>
      </c>
      <c r="BK371" s="177">
        <f t="shared" si="139"/>
        <v>0</v>
      </c>
      <c r="BL371" s="17" t="s">
        <v>131</v>
      </c>
      <c r="BM371" s="176" t="s">
        <v>1011</v>
      </c>
    </row>
    <row r="372" spans="1:65" s="2" customFormat="1" ht="37.9" customHeight="1">
      <c r="A372" s="34"/>
      <c r="B372" s="35"/>
      <c r="C372" s="164" t="s">
        <v>1012</v>
      </c>
      <c r="D372" s="164" t="s">
        <v>115</v>
      </c>
      <c r="E372" s="165" t="s">
        <v>1013</v>
      </c>
      <c r="F372" s="166" t="s">
        <v>1014</v>
      </c>
      <c r="G372" s="167" t="s">
        <v>118</v>
      </c>
      <c r="H372" s="168">
        <v>1</v>
      </c>
      <c r="I372" s="169"/>
      <c r="J372" s="170">
        <f t="shared" si="130"/>
        <v>0</v>
      </c>
      <c r="K372" s="166" t="s">
        <v>119</v>
      </c>
      <c r="L372" s="171"/>
      <c r="M372" s="172" t="s">
        <v>1</v>
      </c>
      <c r="N372" s="173" t="s">
        <v>39</v>
      </c>
      <c r="O372" s="71"/>
      <c r="P372" s="174">
        <f t="shared" si="131"/>
        <v>0</v>
      </c>
      <c r="Q372" s="174">
        <v>0</v>
      </c>
      <c r="R372" s="174">
        <f t="shared" si="132"/>
        <v>0</v>
      </c>
      <c r="S372" s="174">
        <v>0</v>
      </c>
      <c r="T372" s="175">
        <f t="shared" si="133"/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76" t="s">
        <v>84</v>
      </c>
      <c r="AT372" s="176" t="s">
        <v>115</v>
      </c>
      <c r="AU372" s="176" t="s">
        <v>74</v>
      </c>
      <c r="AY372" s="17" t="s">
        <v>120</v>
      </c>
      <c r="BE372" s="177">
        <f t="shared" si="134"/>
        <v>0</v>
      </c>
      <c r="BF372" s="177">
        <f t="shared" si="135"/>
        <v>0</v>
      </c>
      <c r="BG372" s="177">
        <f t="shared" si="136"/>
        <v>0</v>
      </c>
      <c r="BH372" s="177">
        <f t="shared" si="137"/>
        <v>0</v>
      </c>
      <c r="BI372" s="177">
        <f t="shared" si="138"/>
        <v>0</v>
      </c>
      <c r="BJ372" s="17" t="s">
        <v>82</v>
      </c>
      <c r="BK372" s="177">
        <f t="shared" si="139"/>
        <v>0</v>
      </c>
      <c r="BL372" s="17" t="s">
        <v>82</v>
      </c>
      <c r="BM372" s="176" t="s">
        <v>1015</v>
      </c>
    </row>
    <row r="373" spans="1:65" s="2" customFormat="1" ht="24.2" customHeight="1">
      <c r="A373" s="34"/>
      <c r="B373" s="35"/>
      <c r="C373" s="164" t="s">
        <v>1016</v>
      </c>
      <c r="D373" s="164" t="s">
        <v>115</v>
      </c>
      <c r="E373" s="165" t="s">
        <v>1017</v>
      </c>
      <c r="F373" s="166" t="s">
        <v>1018</v>
      </c>
      <c r="G373" s="167" t="s">
        <v>118</v>
      </c>
      <c r="H373" s="168">
        <v>1</v>
      </c>
      <c r="I373" s="169"/>
      <c r="J373" s="170">
        <f t="shared" si="130"/>
        <v>0</v>
      </c>
      <c r="K373" s="166" t="s">
        <v>119</v>
      </c>
      <c r="L373" s="171"/>
      <c r="M373" s="172" t="s">
        <v>1</v>
      </c>
      <c r="N373" s="173" t="s">
        <v>39</v>
      </c>
      <c r="O373" s="71"/>
      <c r="P373" s="174">
        <f t="shared" si="131"/>
        <v>0</v>
      </c>
      <c r="Q373" s="174">
        <v>0</v>
      </c>
      <c r="R373" s="174">
        <f t="shared" si="132"/>
        <v>0</v>
      </c>
      <c r="S373" s="174">
        <v>0</v>
      </c>
      <c r="T373" s="175">
        <f t="shared" si="133"/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76" t="s">
        <v>149</v>
      </c>
      <c r="AT373" s="176" t="s">
        <v>115</v>
      </c>
      <c r="AU373" s="176" t="s">
        <v>74</v>
      </c>
      <c r="AY373" s="17" t="s">
        <v>120</v>
      </c>
      <c r="BE373" s="177">
        <f t="shared" si="134"/>
        <v>0</v>
      </c>
      <c r="BF373" s="177">
        <f t="shared" si="135"/>
        <v>0</v>
      </c>
      <c r="BG373" s="177">
        <f t="shared" si="136"/>
        <v>0</v>
      </c>
      <c r="BH373" s="177">
        <f t="shared" si="137"/>
        <v>0</v>
      </c>
      <c r="BI373" s="177">
        <f t="shared" si="138"/>
        <v>0</v>
      </c>
      <c r="BJ373" s="17" t="s">
        <v>82</v>
      </c>
      <c r="BK373" s="177">
        <f t="shared" si="139"/>
        <v>0</v>
      </c>
      <c r="BL373" s="17" t="s">
        <v>131</v>
      </c>
      <c r="BM373" s="176" t="s">
        <v>1019</v>
      </c>
    </row>
    <row r="374" spans="1:65" s="2" customFormat="1" ht="24.2" customHeight="1">
      <c r="A374" s="34"/>
      <c r="B374" s="35"/>
      <c r="C374" s="164" t="s">
        <v>1020</v>
      </c>
      <c r="D374" s="164" t="s">
        <v>115</v>
      </c>
      <c r="E374" s="165" t="s">
        <v>1021</v>
      </c>
      <c r="F374" s="166" t="s">
        <v>1022</v>
      </c>
      <c r="G374" s="167" t="s">
        <v>118</v>
      </c>
      <c r="H374" s="168">
        <v>1</v>
      </c>
      <c r="I374" s="169"/>
      <c r="J374" s="170">
        <f t="shared" si="130"/>
        <v>0</v>
      </c>
      <c r="K374" s="166" t="s">
        <v>119</v>
      </c>
      <c r="L374" s="171"/>
      <c r="M374" s="172" t="s">
        <v>1</v>
      </c>
      <c r="N374" s="173" t="s">
        <v>39</v>
      </c>
      <c r="O374" s="71"/>
      <c r="P374" s="174">
        <f t="shared" si="131"/>
        <v>0</v>
      </c>
      <c r="Q374" s="174">
        <v>0</v>
      </c>
      <c r="R374" s="174">
        <f t="shared" si="132"/>
        <v>0</v>
      </c>
      <c r="S374" s="174">
        <v>0</v>
      </c>
      <c r="T374" s="175">
        <f t="shared" si="133"/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76" t="s">
        <v>149</v>
      </c>
      <c r="AT374" s="176" t="s">
        <v>115</v>
      </c>
      <c r="AU374" s="176" t="s">
        <v>74</v>
      </c>
      <c r="AY374" s="17" t="s">
        <v>120</v>
      </c>
      <c r="BE374" s="177">
        <f t="shared" si="134"/>
        <v>0</v>
      </c>
      <c r="BF374" s="177">
        <f t="shared" si="135"/>
        <v>0</v>
      </c>
      <c r="BG374" s="177">
        <f t="shared" si="136"/>
        <v>0</v>
      </c>
      <c r="BH374" s="177">
        <f t="shared" si="137"/>
        <v>0</v>
      </c>
      <c r="BI374" s="177">
        <f t="shared" si="138"/>
        <v>0</v>
      </c>
      <c r="BJ374" s="17" t="s">
        <v>82</v>
      </c>
      <c r="BK374" s="177">
        <f t="shared" si="139"/>
        <v>0</v>
      </c>
      <c r="BL374" s="17" t="s">
        <v>131</v>
      </c>
      <c r="BM374" s="176" t="s">
        <v>1023</v>
      </c>
    </row>
    <row r="375" spans="1:65" s="2" customFormat="1" ht="24.2" customHeight="1">
      <c r="A375" s="34"/>
      <c r="B375" s="35"/>
      <c r="C375" s="164" t="s">
        <v>1024</v>
      </c>
      <c r="D375" s="164" t="s">
        <v>115</v>
      </c>
      <c r="E375" s="165" t="s">
        <v>1025</v>
      </c>
      <c r="F375" s="166" t="s">
        <v>1026</v>
      </c>
      <c r="G375" s="167" t="s">
        <v>118</v>
      </c>
      <c r="H375" s="168">
        <v>1</v>
      </c>
      <c r="I375" s="169"/>
      <c r="J375" s="170">
        <f t="shared" si="130"/>
        <v>0</v>
      </c>
      <c r="K375" s="166" t="s">
        <v>119</v>
      </c>
      <c r="L375" s="171"/>
      <c r="M375" s="172" t="s">
        <v>1</v>
      </c>
      <c r="N375" s="173" t="s">
        <v>39</v>
      </c>
      <c r="O375" s="71"/>
      <c r="P375" s="174">
        <f t="shared" si="131"/>
        <v>0</v>
      </c>
      <c r="Q375" s="174">
        <v>0</v>
      </c>
      <c r="R375" s="174">
        <f t="shared" si="132"/>
        <v>0</v>
      </c>
      <c r="S375" s="174">
        <v>0</v>
      </c>
      <c r="T375" s="175">
        <f t="shared" si="133"/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76" t="s">
        <v>84</v>
      </c>
      <c r="AT375" s="176" t="s">
        <v>115</v>
      </c>
      <c r="AU375" s="176" t="s">
        <v>74</v>
      </c>
      <c r="AY375" s="17" t="s">
        <v>120</v>
      </c>
      <c r="BE375" s="177">
        <f t="shared" si="134"/>
        <v>0</v>
      </c>
      <c r="BF375" s="177">
        <f t="shared" si="135"/>
        <v>0</v>
      </c>
      <c r="BG375" s="177">
        <f t="shared" si="136"/>
        <v>0</v>
      </c>
      <c r="BH375" s="177">
        <f t="shared" si="137"/>
        <v>0</v>
      </c>
      <c r="BI375" s="177">
        <f t="shared" si="138"/>
        <v>0</v>
      </c>
      <c r="BJ375" s="17" t="s">
        <v>82</v>
      </c>
      <c r="BK375" s="177">
        <f t="shared" si="139"/>
        <v>0</v>
      </c>
      <c r="BL375" s="17" t="s">
        <v>82</v>
      </c>
      <c r="BM375" s="176" t="s">
        <v>1027</v>
      </c>
    </row>
    <row r="376" spans="1:65" s="2" customFormat="1" ht="24.2" customHeight="1">
      <c r="A376" s="34"/>
      <c r="B376" s="35"/>
      <c r="C376" s="164" t="s">
        <v>1028</v>
      </c>
      <c r="D376" s="164" t="s">
        <v>115</v>
      </c>
      <c r="E376" s="165" t="s">
        <v>1029</v>
      </c>
      <c r="F376" s="166" t="s">
        <v>1030</v>
      </c>
      <c r="G376" s="167" t="s">
        <v>118</v>
      </c>
      <c r="H376" s="168">
        <v>1</v>
      </c>
      <c r="I376" s="169"/>
      <c r="J376" s="170">
        <f t="shared" si="130"/>
        <v>0</v>
      </c>
      <c r="K376" s="166" t="s">
        <v>119</v>
      </c>
      <c r="L376" s="171"/>
      <c r="M376" s="172" t="s">
        <v>1</v>
      </c>
      <c r="N376" s="173" t="s">
        <v>39</v>
      </c>
      <c r="O376" s="71"/>
      <c r="P376" s="174">
        <f t="shared" si="131"/>
        <v>0</v>
      </c>
      <c r="Q376" s="174">
        <v>0</v>
      </c>
      <c r="R376" s="174">
        <f t="shared" si="132"/>
        <v>0</v>
      </c>
      <c r="S376" s="174">
        <v>0</v>
      </c>
      <c r="T376" s="175">
        <f t="shared" si="133"/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76" t="s">
        <v>84</v>
      </c>
      <c r="AT376" s="176" t="s">
        <v>115</v>
      </c>
      <c r="AU376" s="176" t="s">
        <v>74</v>
      </c>
      <c r="AY376" s="17" t="s">
        <v>120</v>
      </c>
      <c r="BE376" s="177">
        <f t="shared" si="134"/>
        <v>0</v>
      </c>
      <c r="BF376" s="177">
        <f t="shared" si="135"/>
        <v>0</v>
      </c>
      <c r="BG376" s="177">
        <f t="shared" si="136"/>
        <v>0</v>
      </c>
      <c r="BH376" s="177">
        <f t="shared" si="137"/>
        <v>0</v>
      </c>
      <c r="BI376" s="177">
        <f t="shared" si="138"/>
        <v>0</v>
      </c>
      <c r="BJ376" s="17" t="s">
        <v>82</v>
      </c>
      <c r="BK376" s="177">
        <f t="shared" si="139"/>
        <v>0</v>
      </c>
      <c r="BL376" s="17" t="s">
        <v>82</v>
      </c>
      <c r="BM376" s="176" t="s">
        <v>1031</v>
      </c>
    </row>
    <row r="377" spans="1:65" s="2" customFormat="1" ht="21.75" customHeight="1">
      <c r="A377" s="34"/>
      <c r="B377" s="35"/>
      <c r="C377" s="164" t="s">
        <v>1032</v>
      </c>
      <c r="D377" s="164" t="s">
        <v>115</v>
      </c>
      <c r="E377" s="165" t="s">
        <v>1033</v>
      </c>
      <c r="F377" s="166" t="s">
        <v>1034</v>
      </c>
      <c r="G377" s="167" t="s">
        <v>118</v>
      </c>
      <c r="H377" s="168">
        <v>1</v>
      </c>
      <c r="I377" s="169"/>
      <c r="J377" s="170">
        <f t="shared" ref="J377:J408" si="140">ROUND(I377*H377,2)</f>
        <v>0</v>
      </c>
      <c r="K377" s="166" t="s">
        <v>119</v>
      </c>
      <c r="L377" s="171"/>
      <c r="M377" s="172" t="s">
        <v>1</v>
      </c>
      <c r="N377" s="173" t="s">
        <v>39</v>
      </c>
      <c r="O377" s="71"/>
      <c r="P377" s="174">
        <f t="shared" ref="P377:P408" si="141">O377*H377</f>
        <v>0</v>
      </c>
      <c r="Q377" s="174">
        <v>0</v>
      </c>
      <c r="R377" s="174">
        <f t="shared" ref="R377:R408" si="142">Q377*H377</f>
        <v>0</v>
      </c>
      <c r="S377" s="174">
        <v>0</v>
      </c>
      <c r="T377" s="175">
        <f t="shared" ref="T377:T408" si="143"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76" t="s">
        <v>84</v>
      </c>
      <c r="AT377" s="176" t="s">
        <v>115</v>
      </c>
      <c r="AU377" s="176" t="s">
        <v>74</v>
      </c>
      <c r="AY377" s="17" t="s">
        <v>120</v>
      </c>
      <c r="BE377" s="177">
        <f t="shared" ref="BE377:BE408" si="144">IF(N377="základní",J377,0)</f>
        <v>0</v>
      </c>
      <c r="BF377" s="177">
        <f t="shared" ref="BF377:BF408" si="145">IF(N377="snížená",J377,0)</f>
        <v>0</v>
      </c>
      <c r="BG377" s="177">
        <f t="shared" ref="BG377:BG408" si="146">IF(N377="zákl. přenesená",J377,0)</f>
        <v>0</v>
      </c>
      <c r="BH377" s="177">
        <f t="shared" ref="BH377:BH408" si="147">IF(N377="sníž. přenesená",J377,0)</f>
        <v>0</v>
      </c>
      <c r="BI377" s="177">
        <f t="shared" ref="BI377:BI408" si="148">IF(N377="nulová",J377,0)</f>
        <v>0</v>
      </c>
      <c r="BJ377" s="17" t="s">
        <v>82</v>
      </c>
      <c r="BK377" s="177">
        <f t="shared" ref="BK377:BK408" si="149">ROUND(I377*H377,2)</f>
        <v>0</v>
      </c>
      <c r="BL377" s="17" t="s">
        <v>82</v>
      </c>
      <c r="BM377" s="176" t="s">
        <v>1035</v>
      </c>
    </row>
    <row r="378" spans="1:65" s="2" customFormat="1" ht="24.2" customHeight="1">
      <c r="A378" s="34"/>
      <c r="B378" s="35"/>
      <c r="C378" s="164" t="s">
        <v>1036</v>
      </c>
      <c r="D378" s="164" t="s">
        <v>115</v>
      </c>
      <c r="E378" s="165" t="s">
        <v>1037</v>
      </c>
      <c r="F378" s="166" t="s">
        <v>1038</v>
      </c>
      <c r="G378" s="167" t="s">
        <v>118</v>
      </c>
      <c r="H378" s="168">
        <v>1</v>
      </c>
      <c r="I378" s="169"/>
      <c r="J378" s="170">
        <f t="shared" si="140"/>
        <v>0</v>
      </c>
      <c r="K378" s="166" t="s">
        <v>119</v>
      </c>
      <c r="L378" s="171"/>
      <c r="M378" s="172" t="s">
        <v>1</v>
      </c>
      <c r="N378" s="173" t="s">
        <v>39</v>
      </c>
      <c r="O378" s="71"/>
      <c r="P378" s="174">
        <f t="shared" si="141"/>
        <v>0</v>
      </c>
      <c r="Q378" s="174">
        <v>0</v>
      </c>
      <c r="R378" s="174">
        <f t="shared" si="142"/>
        <v>0</v>
      </c>
      <c r="S378" s="174">
        <v>0</v>
      </c>
      <c r="T378" s="175">
        <f t="shared" si="143"/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76" t="s">
        <v>84</v>
      </c>
      <c r="AT378" s="176" t="s">
        <v>115</v>
      </c>
      <c r="AU378" s="176" t="s">
        <v>74</v>
      </c>
      <c r="AY378" s="17" t="s">
        <v>120</v>
      </c>
      <c r="BE378" s="177">
        <f t="shared" si="144"/>
        <v>0</v>
      </c>
      <c r="BF378" s="177">
        <f t="shared" si="145"/>
        <v>0</v>
      </c>
      <c r="BG378" s="177">
        <f t="shared" si="146"/>
        <v>0</v>
      </c>
      <c r="BH378" s="177">
        <f t="shared" si="147"/>
        <v>0</v>
      </c>
      <c r="BI378" s="177">
        <f t="shared" si="148"/>
        <v>0</v>
      </c>
      <c r="BJ378" s="17" t="s">
        <v>82</v>
      </c>
      <c r="BK378" s="177">
        <f t="shared" si="149"/>
        <v>0</v>
      </c>
      <c r="BL378" s="17" t="s">
        <v>82</v>
      </c>
      <c r="BM378" s="176" t="s">
        <v>1039</v>
      </c>
    </row>
    <row r="379" spans="1:65" s="2" customFormat="1" ht="24.2" customHeight="1">
      <c r="A379" s="34"/>
      <c r="B379" s="35"/>
      <c r="C379" s="164" t="s">
        <v>1040</v>
      </c>
      <c r="D379" s="164" t="s">
        <v>115</v>
      </c>
      <c r="E379" s="165" t="s">
        <v>1041</v>
      </c>
      <c r="F379" s="166" t="s">
        <v>1042</v>
      </c>
      <c r="G379" s="167" t="s">
        <v>118</v>
      </c>
      <c r="H379" s="168">
        <v>1</v>
      </c>
      <c r="I379" s="169"/>
      <c r="J379" s="170">
        <f t="shared" si="140"/>
        <v>0</v>
      </c>
      <c r="K379" s="166" t="s">
        <v>119</v>
      </c>
      <c r="L379" s="171"/>
      <c r="M379" s="172" t="s">
        <v>1</v>
      </c>
      <c r="N379" s="173" t="s">
        <v>39</v>
      </c>
      <c r="O379" s="71"/>
      <c r="P379" s="174">
        <f t="shared" si="141"/>
        <v>0</v>
      </c>
      <c r="Q379" s="174">
        <v>0</v>
      </c>
      <c r="R379" s="174">
        <f t="shared" si="142"/>
        <v>0</v>
      </c>
      <c r="S379" s="174">
        <v>0</v>
      </c>
      <c r="T379" s="175">
        <f t="shared" si="143"/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76" t="s">
        <v>84</v>
      </c>
      <c r="AT379" s="176" t="s">
        <v>115</v>
      </c>
      <c r="AU379" s="176" t="s">
        <v>74</v>
      </c>
      <c r="AY379" s="17" t="s">
        <v>120</v>
      </c>
      <c r="BE379" s="177">
        <f t="shared" si="144"/>
        <v>0</v>
      </c>
      <c r="BF379" s="177">
        <f t="shared" si="145"/>
        <v>0</v>
      </c>
      <c r="BG379" s="177">
        <f t="shared" si="146"/>
        <v>0</v>
      </c>
      <c r="BH379" s="177">
        <f t="shared" si="147"/>
        <v>0</v>
      </c>
      <c r="BI379" s="177">
        <f t="shared" si="148"/>
        <v>0</v>
      </c>
      <c r="BJ379" s="17" t="s">
        <v>82</v>
      </c>
      <c r="BK379" s="177">
        <f t="shared" si="149"/>
        <v>0</v>
      </c>
      <c r="BL379" s="17" t="s">
        <v>82</v>
      </c>
      <c r="BM379" s="176" t="s">
        <v>1043</v>
      </c>
    </row>
    <row r="380" spans="1:65" s="2" customFormat="1" ht="24.2" customHeight="1">
      <c r="A380" s="34"/>
      <c r="B380" s="35"/>
      <c r="C380" s="164" t="s">
        <v>1044</v>
      </c>
      <c r="D380" s="164" t="s">
        <v>115</v>
      </c>
      <c r="E380" s="165" t="s">
        <v>1045</v>
      </c>
      <c r="F380" s="166" t="s">
        <v>1046</v>
      </c>
      <c r="G380" s="167" t="s">
        <v>118</v>
      </c>
      <c r="H380" s="168">
        <v>1</v>
      </c>
      <c r="I380" s="169"/>
      <c r="J380" s="170">
        <f t="shared" si="140"/>
        <v>0</v>
      </c>
      <c r="K380" s="166" t="s">
        <v>119</v>
      </c>
      <c r="L380" s="171"/>
      <c r="M380" s="172" t="s">
        <v>1</v>
      </c>
      <c r="N380" s="173" t="s">
        <v>39</v>
      </c>
      <c r="O380" s="71"/>
      <c r="P380" s="174">
        <f t="shared" si="141"/>
        <v>0</v>
      </c>
      <c r="Q380" s="174">
        <v>0</v>
      </c>
      <c r="R380" s="174">
        <f t="shared" si="142"/>
        <v>0</v>
      </c>
      <c r="S380" s="174">
        <v>0</v>
      </c>
      <c r="T380" s="175">
        <f t="shared" si="143"/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76" t="s">
        <v>84</v>
      </c>
      <c r="AT380" s="176" t="s">
        <v>115</v>
      </c>
      <c r="AU380" s="176" t="s">
        <v>74</v>
      </c>
      <c r="AY380" s="17" t="s">
        <v>120</v>
      </c>
      <c r="BE380" s="177">
        <f t="shared" si="144"/>
        <v>0</v>
      </c>
      <c r="BF380" s="177">
        <f t="shared" si="145"/>
        <v>0</v>
      </c>
      <c r="BG380" s="177">
        <f t="shared" si="146"/>
        <v>0</v>
      </c>
      <c r="BH380" s="177">
        <f t="shared" si="147"/>
        <v>0</v>
      </c>
      <c r="BI380" s="177">
        <f t="shared" si="148"/>
        <v>0</v>
      </c>
      <c r="BJ380" s="17" t="s">
        <v>82</v>
      </c>
      <c r="BK380" s="177">
        <f t="shared" si="149"/>
        <v>0</v>
      </c>
      <c r="BL380" s="17" t="s">
        <v>82</v>
      </c>
      <c r="BM380" s="176" t="s">
        <v>1047</v>
      </c>
    </row>
    <row r="381" spans="1:65" s="2" customFormat="1" ht="24.2" customHeight="1">
      <c r="A381" s="34"/>
      <c r="B381" s="35"/>
      <c r="C381" s="164" t="s">
        <v>1048</v>
      </c>
      <c r="D381" s="164" t="s">
        <v>115</v>
      </c>
      <c r="E381" s="165" t="s">
        <v>1049</v>
      </c>
      <c r="F381" s="166" t="s">
        <v>1050</v>
      </c>
      <c r="G381" s="167" t="s">
        <v>118</v>
      </c>
      <c r="H381" s="168">
        <v>1</v>
      </c>
      <c r="I381" s="169"/>
      <c r="J381" s="170">
        <f t="shared" si="140"/>
        <v>0</v>
      </c>
      <c r="K381" s="166" t="s">
        <v>119</v>
      </c>
      <c r="L381" s="171"/>
      <c r="M381" s="172" t="s">
        <v>1</v>
      </c>
      <c r="N381" s="173" t="s">
        <v>39</v>
      </c>
      <c r="O381" s="71"/>
      <c r="P381" s="174">
        <f t="shared" si="141"/>
        <v>0</v>
      </c>
      <c r="Q381" s="174">
        <v>0</v>
      </c>
      <c r="R381" s="174">
        <f t="shared" si="142"/>
        <v>0</v>
      </c>
      <c r="S381" s="174">
        <v>0</v>
      </c>
      <c r="T381" s="175">
        <f t="shared" si="143"/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76" t="s">
        <v>84</v>
      </c>
      <c r="AT381" s="176" t="s">
        <v>115</v>
      </c>
      <c r="AU381" s="176" t="s">
        <v>74</v>
      </c>
      <c r="AY381" s="17" t="s">
        <v>120</v>
      </c>
      <c r="BE381" s="177">
        <f t="shared" si="144"/>
        <v>0</v>
      </c>
      <c r="BF381" s="177">
        <f t="shared" si="145"/>
        <v>0</v>
      </c>
      <c r="BG381" s="177">
        <f t="shared" si="146"/>
        <v>0</v>
      </c>
      <c r="BH381" s="177">
        <f t="shared" si="147"/>
        <v>0</v>
      </c>
      <c r="BI381" s="177">
        <f t="shared" si="148"/>
        <v>0</v>
      </c>
      <c r="BJ381" s="17" t="s">
        <v>82</v>
      </c>
      <c r="BK381" s="177">
        <f t="shared" si="149"/>
        <v>0</v>
      </c>
      <c r="BL381" s="17" t="s">
        <v>82</v>
      </c>
      <c r="BM381" s="176" t="s">
        <v>1051</v>
      </c>
    </row>
    <row r="382" spans="1:65" s="2" customFormat="1" ht="21.75" customHeight="1">
      <c r="A382" s="34"/>
      <c r="B382" s="35"/>
      <c r="C382" s="164" t="s">
        <v>1052</v>
      </c>
      <c r="D382" s="164" t="s">
        <v>115</v>
      </c>
      <c r="E382" s="165" t="s">
        <v>1053</v>
      </c>
      <c r="F382" s="166" t="s">
        <v>1054</v>
      </c>
      <c r="G382" s="167" t="s">
        <v>118</v>
      </c>
      <c r="H382" s="168">
        <v>1</v>
      </c>
      <c r="I382" s="169"/>
      <c r="J382" s="170">
        <f t="shared" si="140"/>
        <v>0</v>
      </c>
      <c r="K382" s="166" t="s">
        <v>119</v>
      </c>
      <c r="L382" s="171"/>
      <c r="M382" s="172" t="s">
        <v>1</v>
      </c>
      <c r="N382" s="173" t="s">
        <v>39</v>
      </c>
      <c r="O382" s="71"/>
      <c r="P382" s="174">
        <f t="shared" si="141"/>
        <v>0</v>
      </c>
      <c r="Q382" s="174">
        <v>0</v>
      </c>
      <c r="R382" s="174">
        <f t="shared" si="142"/>
        <v>0</v>
      </c>
      <c r="S382" s="174">
        <v>0</v>
      </c>
      <c r="T382" s="175">
        <f t="shared" si="143"/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76" t="s">
        <v>84</v>
      </c>
      <c r="AT382" s="176" t="s">
        <v>115</v>
      </c>
      <c r="AU382" s="176" t="s">
        <v>74</v>
      </c>
      <c r="AY382" s="17" t="s">
        <v>120</v>
      </c>
      <c r="BE382" s="177">
        <f t="shared" si="144"/>
        <v>0</v>
      </c>
      <c r="BF382" s="177">
        <f t="shared" si="145"/>
        <v>0</v>
      </c>
      <c r="BG382" s="177">
        <f t="shared" si="146"/>
        <v>0</v>
      </c>
      <c r="BH382" s="177">
        <f t="shared" si="147"/>
        <v>0</v>
      </c>
      <c r="BI382" s="177">
        <f t="shared" si="148"/>
        <v>0</v>
      </c>
      <c r="BJ382" s="17" t="s">
        <v>82</v>
      </c>
      <c r="BK382" s="177">
        <f t="shared" si="149"/>
        <v>0</v>
      </c>
      <c r="BL382" s="17" t="s">
        <v>82</v>
      </c>
      <c r="BM382" s="176" t="s">
        <v>1055</v>
      </c>
    </row>
    <row r="383" spans="1:65" s="2" customFormat="1" ht="16.5" customHeight="1">
      <c r="A383" s="34"/>
      <c r="B383" s="35"/>
      <c r="C383" s="164" t="s">
        <v>1056</v>
      </c>
      <c r="D383" s="164" t="s">
        <v>115</v>
      </c>
      <c r="E383" s="165" t="s">
        <v>1057</v>
      </c>
      <c r="F383" s="166" t="s">
        <v>1058</v>
      </c>
      <c r="G383" s="167" t="s">
        <v>118</v>
      </c>
      <c r="H383" s="168">
        <v>1</v>
      </c>
      <c r="I383" s="169"/>
      <c r="J383" s="170">
        <f t="shared" si="140"/>
        <v>0</v>
      </c>
      <c r="K383" s="166" t="s">
        <v>119</v>
      </c>
      <c r="L383" s="171"/>
      <c r="M383" s="172" t="s">
        <v>1</v>
      </c>
      <c r="N383" s="173" t="s">
        <v>39</v>
      </c>
      <c r="O383" s="71"/>
      <c r="P383" s="174">
        <f t="shared" si="141"/>
        <v>0</v>
      </c>
      <c r="Q383" s="174">
        <v>0</v>
      </c>
      <c r="R383" s="174">
        <f t="shared" si="142"/>
        <v>0</v>
      </c>
      <c r="S383" s="174">
        <v>0</v>
      </c>
      <c r="T383" s="175">
        <f t="shared" si="143"/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76" t="s">
        <v>84</v>
      </c>
      <c r="AT383" s="176" t="s">
        <v>115</v>
      </c>
      <c r="AU383" s="176" t="s">
        <v>74</v>
      </c>
      <c r="AY383" s="17" t="s">
        <v>120</v>
      </c>
      <c r="BE383" s="177">
        <f t="shared" si="144"/>
        <v>0</v>
      </c>
      <c r="BF383" s="177">
        <f t="shared" si="145"/>
        <v>0</v>
      </c>
      <c r="BG383" s="177">
        <f t="shared" si="146"/>
        <v>0</v>
      </c>
      <c r="BH383" s="177">
        <f t="shared" si="147"/>
        <v>0</v>
      </c>
      <c r="BI383" s="177">
        <f t="shared" si="148"/>
        <v>0</v>
      </c>
      <c r="BJ383" s="17" t="s">
        <v>82</v>
      </c>
      <c r="BK383" s="177">
        <f t="shared" si="149"/>
        <v>0</v>
      </c>
      <c r="BL383" s="17" t="s">
        <v>82</v>
      </c>
      <c r="BM383" s="176" t="s">
        <v>1059</v>
      </c>
    </row>
    <row r="384" spans="1:65" s="2" customFormat="1" ht="16.5" customHeight="1">
      <c r="A384" s="34"/>
      <c r="B384" s="35"/>
      <c r="C384" s="164" t="s">
        <v>1060</v>
      </c>
      <c r="D384" s="164" t="s">
        <v>115</v>
      </c>
      <c r="E384" s="165" t="s">
        <v>1061</v>
      </c>
      <c r="F384" s="166" t="s">
        <v>1062</v>
      </c>
      <c r="G384" s="167" t="s">
        <v>118</v>
      </c>
      <c r="H384" s="168">
        <v>1</v>
      </c>
      <c r="I384" s="169"/>
      <c r="J384" s="170">
        <f t="shared" si="140"/>
        <v>0</v>
      </c>
      <c r="K384" s="166" t="s">
        <v>119</v>
      </c>
      <c r="L384" s="171"/>
      <c r="M384" s="172" t="s">
        <v>1</v>
      </c>
      <c r="N384" s="173" t="s">
        <v>39</v>
      </c>
      <c r="O384" s="71"/>
      <c r="P384" s="174">
        <f t="shared" si="141"/>
        <v>0</v>
      </c>
      <c r="Q384" s="174">
        <v>0</v>
      </c>
      <c r="R384" s="174">
        <f t="shared" si="142"/>
        <v>0</v>
      </c>
      <c r="S384" s="174">
        <v>0</v>
      </c>
      <c r="T384" s="175">
        <f t="shared" si="143"/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76" t="s">
        <v>84</v>
      </c>
      <c r="AT384" s="176" t="s">
        <v>115</v>
      </c>
      <c r="AU384" s="176" t="s">
        <v>74</v>
      </c>
      <c r="AY384" s="17" t="s">
        <v>120</v>
      </c>
      <c r="BE384" s="177">
        <f t="shared" si="144"/>
        <v>0</v>
      </c>
      <c r="BF384" s="177">
        <f t="shared" si="145"/>
        <v>0</v>
      </c>
      <c r="BG384" s="177">
        <f t="shared" si="146"/>
        <v>0</v>
      </c>
      <c r="BH384" s="177">
        <f t="shared" si="147"/>
        <v>0</v>
      </c>
      <c r="BI384" s="177">
        <f t="shared" si="148"/>
        <v>0</v>
      </c>
      <c r="BJ384" s="17" t="s">
        <v>82</v>
      </c>
      <c r="BK384" s="177">
        <f t="shared" si="149"/>
        <v>0</v>
      </c>
      <c r="BL384" s="17" t="s">
        <v>82</v>
      </c>
      <c r="BM384" s="176" t="s">
        <v>1063</v>
      </c>
    </row>
    <row r="385" spans="1:65" s="2" customFormat="1" ht="16.5" customHeight="1">
      <c r="A385" s="34"/>
      <c r="B385" s="35"/>
      <c r="C385" s="164" t="s">
        <v>1064</v>
      </c>
      <c r="D385" s="164" t="s">
        <v>115</v>
      </c>
      <c r="E385" s="165" t="s">
        <v>1065</v>
      </c>
      <c r="F385" s="166" t="s">
        <v>1066</v>
      </c>
      <c r="G385" s="167" t="s">
        <v>118</v>
      </c>
      <c r="H385" s="168">
        <v>1</v>
      </c>
      <c r="I385" s="169"/>
      <c r="J385" s="170">
        <f t="shared" si="140"/>
        <v>0</v>
      </c>
      <c r="K385" s="166" t="s">
        <v>119</v>
      </c>
      <c r="L385" s="171"/>
      <c r="M385" s="172" t="s">
        <v>1</v>
      </c>
      <c r="N385" s="173" t="s">
        <v>39</v>
      </c>
      <c r="O385" s="71"/>
      <c r="P385" s="174">
        <f t="shared" si="141"/>
        <v>0</v>
      </c>
      <c r="Q385" s="174">
        <v>0</v>
      </c>
      <c r="R385" s="174">
        <f t="shared" si="142"/>
        <v>0</v>
      </c>
      <c r="S385" s="174">
        <v>0</v>
      </c>
      <c r="T385" s="175">
        <f t="shared" si="143"/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76" t="s">
        <v>84</v>
      </c>
      <c r="AT385" s="176" t="s">
        <v>115</v>
      </c>
      <c r="AU385" s="176" t="s">
        <v>74</v>
      </c>
      <c r="AY385" s="17" t="s">
        <v>120</v>
      </c>
      <c r="BE385" s="177">
        <f t="shared" si="144"/>
        <v>0</v>
      </c>
      <c r="BF385" s="177">
        <f t="shared" si="145"/>
        <v>0</v>
      </c>
      <c r="BG385" s="177">
        <f t="shared" si="146"/>
        <v>0</v>
      </c>
      <c r="BH385" s="177">
        <f t="shared" si="147"/>
        <v>0</v>
      </c>
      <c r="BI385" s="177">
        <f t="shared" si="148"/>
        <v>0</v>
      </c>
      <c r="BJ385" s="17" t="s">
        <v>82</v>
      </c>
      <c r="BK385" s="177">
        <f t="shared" si="149"/>
        <v>0</v>
      </c>
      <c r="BL385" s="17" t="s">
        <v>82</v>
      </c>
      <c r="BM385" s="176" t="s">
        <v>1067</v>
      </c>
    </row>
    <row r="386" spans="1:65" s="2" customFormat="1" ht="16.5" customHeight="1">
      <c r="A386" s="34"/>
      <c r="B386" s="35"/>
      <c r="C386" s="164" t="s">
        <v>1068</v>
      </c>
      <c r="D386" s="164" t="s">
        <v>115</v>
      </c>
      <c r="E386" s="165" t="s">
        <v>1069</v>
      </c>
      <c r="F386" s="166" t="s">
        <v>1070</v>
      </c>
      <c r="G386" s="167" t="s">
        <v>118</v>
      </c>
      <c r="H386" s="168">
        <v>1</v>
      </c>
      <c r="I386" s="169"/>
      <c r="J386" s="170">
        <f t="shared" si="140"/>
        <v>0</v>
      </c>
      <c r="K386" s="166" t="s">
        <v>119</v>
      </c>
      <c r="L386" s="171"/>
      <c r="M386" s="172" t="s">
        <v>1</v>
      </c>
      <c r="N386" s="173" t="s">
        <v>39</v>
      </c>
      <c r="O386" s="71"/>
      <c r="P386" s="174">
        <f t="shared" si="141"/>
        <v>0</v>
      </c>
      <c r="Q386" s="174">
        <v>0</v>
      </c>
      <c r="R386" s="174">
        <f t="shared" si="142"/>
        <v>0</v>
      </c>
      <c r="S386" s="174">
        <v>0</v>
      </c>
      <c r="T386" s="175">
        <f t="shared" si="143"/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76" t="s">
        <v>84</v>
      </c>
      <c r="AT386" s="176" t="s">
        <v>115</v>
      </c>
      <c r="AU386" s="176" t="s">
        <v>74</v>
      </c>
      <c r="AY386" s="17" t="s">
        <v>120</v>
      </c>
      <c r="BE386" s="177">
        <f t="shared" si="144"/>
        <v>0</v>
      </c>
      <c r="BF386" s="177">
        <f t="shared" si="145"/>
        <v>0</v>
      </c>
      <c r="BG386" s="177">
        <f t="shared" si="146"/>
        <v>0</v>
      </c>
      <c r="BH386" s="177">
        <f t="shared" si="147"/>
        <v>0</v>
      </c>
      <c r="BI386" s="177">
        <f t="shared" si="148"/>
        <v>0</v>
      </c>
      <c r="BJ386" s="17" t="s">
        <v>82</v>
      </c>
      <c r="BK386" s="177">
        <f t="shared" si="149"/>
        <v>0</v>
      </c>
      <c r="BL386" s="17" t="s">
        <v>82</v>
      </c>
      <c r="BM386" s="176" t="s">
        <v>1071</v>
      </c>
    </row>
    <row r="387" spans="1:65" s="2" customFormat="1" ht="16.5" customHeight="1">
      <c r="A387" s="34"/>
      <c r="B387" s="35"/>
      <c r="C387" s="164" t="s">
        <v>1072</v>
      </c>
      <c r="D387" s="164" t="s">
        <v>115</v>
      </c>
      <c r="E387" s="165" t="s">
        <v>1073</v>
      </c>
      <c r="F387" s="166" t="s">
        <v>1074</v>
      </c>
      <c r="G387" s="167" t="s">
        <v>118</v>
      </c>
      <c r="H387" s="168">
        <v>1</v>
      </c>
      <c r="I387" s="169"/>
      <c r="J387" s="170">
        <f t="shared" si="140"/>
        <v>0</v>
      </c>
      <c r="K387" s="166" t="s">
        <v>119</v>
      </c>
      <c r="L387" s="171"/>
      <c r="M387" s="172" t="s">
        <v>1</v>
      </c>
      <c r="N387" s="173" t="s">
        <v>39</v>
      </c>
      <c r="O387" s="71"/>
      <c r="P387" s="174">
        <f t="shared" si="141"/>
        <v>0</v>
      </c>
      <c r="Q387" s="174">
        <v>0</v>
      </c>
      <c r="R387" s="174">
        <f t="shared" si="142"/>
        <v>0</v>
      </c>
      <c r="S387" s="174">
        <v>0</v>
      </c>
      <c r="T387" s="175">
        <f t="shared" si="143"/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76" t="s">
        <v>84</v>
      </c>
      <c r="AT387" s="176" t="s">
        <v>115</v>
      </c>
      <c r="AU387" s="176" t="s">
        <v>74</v>
      </c>
      <c r="AY387" s="17" t="s">
        <v>120</v>
      </c>
      <c r="BE387" s="177">
        <f t="shared" si="144"/>
        <v>0</v>
      </c>
      <c r="BF387" s="177">
        <f t="shared" si="145"/>
        <v>0</v>
      </c>
      <c r="BG387" s="177">
        <f t="shared" si="146"/>
        <v>0</v>
      </c>
      <c r="BH387" s="177">
        <f t="shared" si="147"/>
        <v>0</v>
      </c>
      <c r="BI387" s="177">
        <f t="shared" si="148"/>
        <v>0</v>
      </c>
      <c r="BJ387" s="17" t="s">
        <v>82</v>
      </c>
      <c r="BK387" s="177">
        <f t="shared" si="149"/>
        <v>0</v>
      </c>
      <c r="BL387" s="17" t="s">
        <v>82</v>
      </c>
      <c r="BM387" s="176" t="s">
        <v>1075</v>
      </c>
    </row>
    <row r="388" spans="1:65" s="2" customFormat="1" ht="16.5" customHeight="1">
      <c r="A388" s="34"/>
      <c r="B388" s="35"/>
      <c r="C388" s="164" t="s">
        <v>1076</v>
      </c>
      <c r="D388" s="164" t="s">
        <v>115</v>
      </c>
      <c r="E388" s="165" t="s">
        <v>1077</v>
      </c>
      <c r="F388" s="166" t="s">
        <v>1078</v>
      </c>
      <c r="G388" s="167" t="s">
        <v>118</v>
      </c>
      <c r="H388" s="168">
        <v>1</v>
      </c>
      <c r="I388" s="169"/>
      <c r="J388" s="170">
        <f t="shared" si="140"/>
        <v>0</v>
      </c>
      <c r="K388" s="166" t="s">
        <v>119</v>
      </c>
      <c r="L388" s="171"/>
      <c r="M388" s="172" t="s">
        <v>1</v>
      </c>
      <c r="N388" s="173" t="s">
        <v>39</v>
      </c>
      <c r="O388" s="71"/>
      <c r="P388" s="174">
        <f t="shared" si="141"/>
        <v>0</v>
      </c>
      <c r="Q388" s="174">
        <v>0</v>
      </c>
      <c r="R388" s="174">
        <f t="shared" si="142"/>
        <v>0</v>
      </c>
      <c r="S388" s="174">
        <v>0</v>
      </c>
      <c r="T388" s="175">
        <f t="shared" si="143"/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76" t="s">
        <v>84</v>
      </c>
      <c r="AT388" s="176" t="s">
        <v>115</v>
      </c>
      <c r="AU388" s="176" t="s">
        <v>74</v>
      </c>
      <c r="AY388" s="17" t="s">
        <v>120</v>
      </c>
      <c r="BE388" s="177">
        <f t="shared" si="144"/>
        <v>0</v>
      </c>
      <c r="BF388" s="177">
        <f t="shared" si="145"/>
        <v>0</v>
      </c>
      <c r="BG388" s="177">
        <f t="shared" si="146"/>
        <v>0</v>
      </c>
      <c r="BH388" s="177">
        <f t="shared" si="147"/>
        <v>0</v>
      </c>
      <c r="BI388" s="177">
        <f t="shared" si="148"/>
        <v>0</v>
      </c>
      <c r="BJ388" s="17" t="s">
        <v>82</v>
      </c>
      <c r="BK388" s="177">
        <f t="shared" si="149"/>
        <v>0</v>
      </c>
      <c r="BL388" s="17" t="s">
        <v>82</v>
      </c>
      <c r="BM388" s="176" t="s">
        <v>1079</v>
      </c>
    </row>
    <row r="389" spans="1:65" s="2" customFormat="1" ht="16.5" customHeight="1">
      <c r="A389" s="34"/>
      <c r="B389" s="35"/>
      <c r="C389" s="164" t="s">
        <v>1080</v>
      </c>
      <c r="D389" s="164" t="s">
        <v>115</v>
      </c>
      <c r="E389" s="165" t="s">
        <v>1081</v>
      </c>
      <c r="F389" s="166" t="s">
        <v>1082</v>
      </c>
      <c r="G389" s="167" t="s">
        <v>118</v>
      </c>
      <c r="H389" s="168">
        <v>1</v>
      </c>
      <c r="I389" s="169"/>
      <c r="J389" s="170">
        <f t="shared" si="140"/>
        <v>0</v>
      </c>
      <c r="K389" s="166" t="s">
        <v>119</v>
      </c>
      <c r="L389" s="171"/>
      <c r="M389" s="172" t="s">
        <v>1</v>
      </c>
      <c r="N389" s="173" t="s">
        <v>39</v>
      </c>
      <c r="O389" s="71"/>
      <c r="P389" s="174">
        <f t="shared" si="141"/>
        <v>0</v>
      </c>
      <c r="Q389" s="174">
        <v>0</v>
      </c>
      <c r="R389" s="174">
        <f t="shared" si="142"/>
        <v>0</v>
      </c>
      <c r="S389" s="174">
        <v>0</v>
      </c>
      <c r="T389" s="175">
        <f t="shared" si="143"/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76" t="s">
        <v>84</v>
      </c>
      <c r="AT389" s="176" t="s">
        <v>115</v>
      </c>
      <c r="AU389" s="176" t="s">
        <v>74</v>
      </c>
      <c r="AY389" s="17" t="s">
        <v>120</v>
      </c>
      <c r="BE389" s="177">
        <f t="shared" si="144"/>
        <v>0</v>
      </c>
      <c r="BF389" s="177">
        <f t="shared" si="145"/>
        <v>0</v>
      </c>
      <c r="BG389" s="177">
        <f t="shared" si="146"/>
        <v>0</v>
      </c>
      <c r="BH389" s="177">
        <f t="shared" si="147"/>
        <v>0</v>
      </c>
      <c r="BI389" s="177">
        <f t="shared" si="148"/>
        <v>0</v>
      </c>
      <c r="BJ389" s="17" t="s">
        <v>82</v>
      </c>
      <c r="BK389" s="177">
        <f t="shared" si="149"/>
        <v>0</v>
      </c>
      <c r="BL389" s="17" t="s">
        <v>82</v>
      </c>
      <c r="BM389" s="176" t="s">
        <v>1083</v>
      </c>
    </row>
    <row r="390" spans="1:65" s="2" customFormat="1" ht="16.5" customHeight="1">
      <c r="A390" s="34"/>
      <c r="B390" s="35"/>
      <c r="C390" s="164" t="s">
        <v>1084</v>
      </c>
      <c r="D390" s="164" t="s">
        <v>115</v>
      </c>
      <c r="E390" s="165" t="s">
        <v>1085</v>
      </c>
      <c r="F390" s="166" t="s">
        <v>1086</v>
      </c>
      <c r="G390" s="167" t="s">
        <v>118</v>
      </c>
      <c r="H390" s="168">
        <v>1</v>
      </c>
      <c r="I390" s="169"/>
      <c r="J390" s="170">
        <f t="shared" si="140"/>
        <v>0</v>
      </c>
      <c r="K390" s="166" t="s">
        <v>119</v>
      </c>
      <c r="L390" s="171"/>
      <c r="M390" s="172" t="s">
        <v>1</v>
      </c>
      <c r="N390" s="173" t="s">
        <v>39</v>
      </c>
      <c r="O390" s="71"/>
      <c r="P390" s="174">
        <f t="shared" si="141"/>
        <v>0</v>
      </c>
      <c r="Q390" s="174">
        <v>0</v>
      </c>
      <c r="R390" s="174">
        <f t="shared" si="142"/>
        <v>0</v>
      </c>
      <c r="S390" s="174">
        <v>0</v>
      </c>
      <c r="T390" s="175">
        <f t="shared" si="143"/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76" t="s">
        <v>84</v>
      </c>
      <c r="AT390" s="176" t="s">
        <v>115</v>
      </c>
      <c r="AU390" s="176" t="s">
        <v>74</v>
      </c>
      <c r="AY390" s="17" t="s">
        <v>120</v>
      </c>
      <c r="BE390" s="177">
        <f t="shared" si="144"/>
        <v>0</v>
      </c>
      <c r="BF390" s="177">
        <f t="shared" si="145"/>
        <v>0</v>
      </c>
      <c r="BG390" s="177">
        <f t="shared" si="146"/>
        <v>0</v>
      </c>
      <c r="BH390" s="177">
        <f t="shared" si="147"/>
        <v>0</v>
      </c>
      <c r="BI390" s="177">
        <f t="shared" si="148"/>
        <v>0</v>
      </c>
      <c r="BJ390" s="17" t="s">
        <v>82</v>
      </c>
      <c r="BK390" s="177">
        <f t="shared" si="149"/>
        <v>0</v>
      </c>
      <c r="BL390" s="17" t="s">
        <v>82</v>
      </c>
      <c r="BM390" s="176" t="s">
        <v>1087</v>
      </c>
    </row>
    <row r="391" spans="1:65" s="2" customFormat="1" ht="16.5" customHeight="1">
      <c r="A391" s="34"/>
      <c r="B391" s="35"/>
      <c r="C391" s="164" t="s">
        <v>1088</v>
      </c>
      <c r="D391" s="164" t="s">
        <v>115</v>
      </c>
      <c r="E391" s="165" t="s">
        <v>1089</v>
      </c>
      <c r="F391" s="166" t="s">
        <v>1090</v>
      </c>
      <c r="G391" s="167" t="s">
        <v>118</v>
      </c>
      <c r="H391" s="168">
        <v>1</v>
      </c>
      <c r="I391" s="169"/>
      <c r="J391" s="170">
        <f t="shared" si="140"/>
        <v>0</v>
      </c>
      <c r="K391" s="166" t="s">
        <v>119</v>
      </c>
      <c r="L391" s="171"/>
      <c r="M391" s="172" t="s">
        <v>1</v>
      </c>
      <c r="N391" s="173" t="s">
        <v>39</v>
      </c>
      <c r="O391" s="71"/>
      <c r="P391" s="174">
        <f t="shared" si="141"/>
        <v>0</v>
      </c>
      <c r="Q391" s="174">
        <v>0</v>
      </c>
      <c r="R391" s="174">
        <f t="shared" si="142"/>
        <v>0</v>
      </c>
      <c r="S391" s="174">
        <v>0</v>
      </c>
      <c r="T391" s="175">
        <f t="shared" si="143"/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76" t="s">
        <v>84</v>
      </c>
      <c r="AT391" s="176" t="s">
        <v>115</v>
      </c>
      <c r="AU391" s="176" t="s">
        <v>74</v>
      </c>
      <c r="AY391" s="17" t="s">
        <v>120</v>
      </c>
      <c r="BE391" s="177">
        <f t="shared" si="144"/>
        <v>0</v>
      </c>
      <c r="BF391" s="177">
        <f t="shared" si="145"/>
        <v>0</v>
      </c>
      <c r="BG391" s="177">
        <f t="shared" si="146"/>
        <v>0</v>
      </c>
      <c r="BH391" s="177">
        <f t="shared" si="147"/>
        <v>0</v>
      </c>
      <c r="BI391" s="177">
        <f t="shared" si="148"/>
        <v>0</v>
      </c>
      <c r="BJ391" s="17" t="s">
        <v>82</v>
      </c>
      <c r="BK391" s="177">
        <f t="shared" si="149"/>
        <v>0</v>
      </c>
      <c r="BL391" s="17" t="s">
        <v>82</v>
      </c>
      <c r="BM391" s="176" t="s">
        <v>1091</v>
      </c>
    </row>
    <row r="392" spans="1:65" s="2" customFormat="1" ht="16.5" customHeight="1">
      <c r="A392" s="34"/>
      <c r="B392" s="35"/>
      <c r="C392" s="164" t="s">
        <v>1092</v>
      </c>
      <c r="D392" s="164" t="s">
        <v>115</v>
      </c>
      <c r="E392" s="165" t="s">
        <v>1093</v>
      </c>
      <c r="F392" s="166" t="s">
        <v>1094</v>
      </c>
      <c r="G392" s="167" t="s">
        <v>118</v>
      </c>
      <c r="H392" s="168">
        <v>1</v>
      </c>
      <c r="I392" s="169"/>
      <c r="J392" s="170">
        <f t="shared" si="140"/>
        <v>0</v>
      </c>
      <c r="K392" s="166" t="s">
        <v>119</v>
      </c>
      <c r="L392" s="171"/>
      <c r="M392" s="172" t="s">
        <v>1</v>
      </c>
      <c r="N392" s="173" t="s">
        <v>39</v>
      </c>
      <c r="O392" s="71"/>
      <c r="P392" s="174">
        <f t="shared" si="141"/>
        <v>0</v>
      </c>
      <c r="Q392" s="174">
        <v>0</v>
      </c>
      <c r="R392" s="174">
        <f t="shared" si="142"/>
        <v>0</v>
      </c>
      <c r="S392" s="174">
        <v>0</v>
      </c>
      <c r="T392" s="175">
        <f t="shared" si="143"/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76" t="s">
        <v>84</v>
      </c>
      <c r="AT392" s="176" t="s">
        <v>115</v>
      </c>
      <c r="AU392" s="176" t="s">
        <v>74</v>
      </c>
      <c r="AY392" s="17" t="s">
        <v>120</v>
      </c>
      <c r="BE392" s="177">
        <f t="shared" si="144"/>
        <v>0</v>
      </c>
      <c r="BF392" s="177">
        <f t="shared" si="145"/>
        <v>0</v>
      </c>
      <c r="BG392" s="177">
        <f t="shared" si="146"/>
        <v>0</v>
      </c>
      <c r="BH392" s="177">
        <f t="shared" si="147"/>
        <v>0</v>
      </c>
      <c r="BI392" s="177">
        <f t="shared" si="148"/>
        <v>0</v>
      </c>
      <c r="BJ392" s="17" t="s">
        <v>82</v>
      </c>
      <c r="BK392" s="177">
        <f t="shared" si="149"/>
        <v>0</v>
      </c>
      <c r="BL392" s="17" t="s">
        <v>82</v>
      </c>
      <c r="BM392" s="176" t="s">
        <v>1095</v>
      </c>
    </row>
    <row r="393" spans="1:65" s="2" customFormat="1" ht="16.5" customHeight="1">
      <c r="A393" s="34"/>
      <c r="B393" s="35"/>
      <c r="C393" s="164" t="s">
        <v>1096</v>
      </c>
      <c r="D393" s="164" t="s">
        <v>115</v>
      </c>
      <c r="E393" s="165" t="s">
        <v>1097</v>
      </c>
      <c r="F393" s="166" t="s">
        <v>1098</v>
      </c>
      <c r="G393" s="167" t="s">
        <v>118</v>
      </c>
      <c r="H393" s="168">
        <v>1</v>
      </c>
      <c r="I393" s="169"/>
      <c r="J393" s="170">
        <f t="shared" si="140"/>
        <v>0</v>
      </c>
      <c r="K393" s="166" t="s">
        <v>119</v>
      </c>
      <c r="L393" s="171"/>
      <c r="M393" s="172" t="s">
        <v>1</v>
      </c>
      <c r="N393" s="173" t="s">
        <v>39</v>
      </c>
      <c r="O393" s="71"/>
      <c r="P393" s="174">
        <f t="shared" si="141"/>
        <v>0</v>
      </c>
      <c r="Q393" s="174">
        <v>0</v>
      </c>
      <c r="R393" s="174">
        <f t="shared" si="142"/>
        <v>0</v>
      </c>
      <c r="S393" s="174">
        <v>0</v>
      </c>
      <c r="T393" s="175">
        <f t="shared" si="143"/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76" t="s">
        <v>84</v>
      </c>
      <c r="AT393" s="176" t="s">
        <v>115</v>
      </c>
      <c r="AU393" s="176" t="s">
        <v>74</v>
      </c>
      <c r="AY393" s="17" t="s">
        <v>120</v>
      </c>
      <c r="BE393" s="177">
        <f t="shared" si="144"/>
        <v>0</v>
      </c>
      <c r="BF393" s="177">
        <f t="shared" si="145"/>
        <v>0</v>
      </c>
      <c r="BG393" s="177">
        <f t="shared" si="146"/>
        <v>0</v>
      </c>
      <c r="BH393" s="177">
        <f t="shared" si="147"/>
        <v>0</v>
      </c>
      <c r="BI393" s="177">
        <f t="shared" si="148"/>
        <v>0</v>
      </c>
      <c r="BJ393" s="17" t="s">
        <v>82</v>
      </c>
      <c r="BK393" s="177">
        <f t="shared" si="149"/>
        <v>0</v>
      </c>
      <c r="BL393" s="17" t="s">
        <v>82</v>
      </c>
      <c r="BM393" s="176" t="s">
        <v>1099</v>
      </c>
    </row>
    <row r="394" spans="1:65" s="2" customFormat="1" ht="16.5" customHeight="1">
      <c r="A394" s="34"/>
      <c r="B394" s="35"/>
      <c r="C394" s="164" t="s">
        <v>1100</v>
      </c>
      <c r="D394" s="164" t="s">
        <v>115</v>
      </c>
      <c r="E394" s="165" t="s">
        <v>1101</v>
      </c>
      <c r="F394" s="166" t="s">
        <v>1102</v>
      </c>
      <c r="G394" s="167" t="s">
        <v>118</v>
      </c>
      <c r="H394" s="168">
        <v>1</v>
      </c>
      <c r="I394" s="169"/>
      <c r="J394" s="170">
        <f t="shared" si="140"/>
        <v>0</v>
      </c>
      <c r="K394" s="166" t="s">
        <v>119</v>
      </c>
      <c r="L394" s="171"/>
      <c r="M394" s="172" t="s">
        <v>1</v>
      </c>
      <c r="N394" s="173" t="s">
        <v>39</v>
      </c>
      <c r="O394" s="71"/>
      <c r="P394" s="174">
        <f t="shared" si="141"/>
        <v>0</v>
      </c>
      <c r="Q394" s="174">
        <v>0</v>
      </c>
      <c r="R394" s="174">
        <f t="shared" si="142"/>
        <v>0</v>
      </c>
      <c r="S394" s="174">
        <v>0</v>
      </c>
      <c r="T394" s="175">
        <f t="shared" si="143"/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76" t="s">
        <v>84</v>
      </c>
      <c r="AT394" s="176" t="s">
        <v>115</v>
      </c>
      <c r="AU394" s="176" t="s">
        <v>74</v>
      </c>
      <c r="AY394" s="17" t="s">
        <v>120</v>
      </c>
      <c r="BE394" s="177">
        <f t="shared" si="144"/>
        <v>0</v>
      </c>
      <c r="BF394" s="177">
        <f t="shared" si="145"/>
        <v>0</v>
      </c>
      <c r="BG394" s="177">
        <f t="shared" si="146"/>
        <v>0</v>
      </c>
      <c r="BH394" s="177">
        <f t="shared" si="147"/>
        <v>0</v>
      </c>
      <c r="BI394" s="177">
        <f t="shared" si="148"/>
        <v>0</v>
      </c>
      <c r="BJ394" s="17" t="s">
        <v>82</v>
      </c>
      <c r="BK394" s="177">
        <f t="shared" si="149"/>
        <v>0</v>
      </c>
      <c r="BL394" s="17" t="s">
        <v>82</v>
      </c>
      <c r="BM394" s="176" t="s">
        <v>1103</v>
      </c>
    </row>
    <row r="395" spans="1:65" s="2" customFormat="1" ht="16.5" customHeight="1">
      <c r="A395" s="34"/>
      <c r="B395" s="35"/>
      <c r="C395" s="164" t="s">
        <v>1104</v>
      </c>
      <c r="D395" s="164" t="s">
        <v>115</v>
      </c>
      <c r="E395" s="165" t="s">
        <v>1105</v>
      </c>
      <c r="F395" s="166" t="s">
        <v>1106</v>
      </c>
      <c r="G395" s="167" t="s">
        <v>118</v>
      </c>
      <c r="H395" s="168">
        <v>1</v>
      </c>
      <c r="I395" s="169"/>
      <c r="J395" s="170">
        <f t="shared" si="140"/>
        <v>0</v>
      </c>
      <c r="K395" s="166" t="s">
        <v>119</v>
      </c>
      <c r="L395" s="171"/>
      <c r="M395" s="172" t="s">
        <v>1</v>
      </c>
      <c r="N395" s="173" t="s">
        <v>39</v>
      </c>
      <c r="O395" s="71"/>
      <c r="P395" s="174">
        <f t="shared" si="141"/>
        <v>0</v>
      </c>
      <c r="Q395" s="174">
        <v>0</v>
      </c>
      <c r="R395" s="174">
        <f t="shared" si="142"/>
        <v>0</v>
      </c>
      <c r="S395" s="174">
        <v>0</v>
      </c>
      <c r="T395" s="175">
        <f t="shared" si="143"/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76" t="s">
        <v>84</v>
      </c>
      <c r="AT395" s="176" t="s">
        <v>115</v>
      </c>
      <c r="AU395" s="176" t="s">
        <v>74</v>
      </c>
      <c r="AY395" s="17" t="s">
        <v>120</v>
      </c>
      <c r="BE395" s="177">
        <f t="shared" si="144"/>
        <v>0</v>
      </c>
      <c r="BF395" s="177">
        <f t="shared" si="145"/>
        <v>0</v>
      </c>
      <c r="BG395" s="177">
        <f t="shared" si="146"/>
        <v>0</v>
      </c>
      <c r="BH395" s="177">
        <f t="shared" si="147"/>
        <v>0</v>
      </c>
      <c r="BI395" s="177">
        <f t="shared" si="148"/>
        <v>0</v>
      </c>
      <c r="BJ395" s="17" t="s">
        <v>82</v>
      </c>
      <c r="BK395" s="177">
        <f t="shared" si="149"/>
        <v>0</v>
      </c>
      <c r="BL395" s="17" t="s">
        <v>82</v>
      </c>
      <c r="BM395" s="176" t="s">
        <v>1107</v>
      </c>
    </row>
    <row r="396" spans="1:65" s="2" customFormat="1" ht="24.2" customHeight="1">
      <c r="A396" s="34"/>
      <c r="B396" s="35"/>
      <c r="C396" s="164" t="s">
        <v>1108</v>
      </c>
      <c r="D396" s="164" t="s">
        <v>115</v>
      </c>
      <c r="E396" s="165" t="s">
        <v>1109</v>
      </c>
      <c r="F396" s="166" t="s">
        <v>1110</v>
      </c>
      <c r="G396" s="167" t="s">
        <v>118</v>
      </c>
      <c r="H396" s="168">
        <v>1</v>
      </c>
      <c r="I396" s="169"/>
      <c r="J396" s="170">
        <f t="shared" si="140"/>
        <v>0</v>
      </c>
      <c r="K396" s="166" t="s">
        <v>119</v>
      </c>
      <c r="L396" s="171"/>
      <c r="M396" s="172" t="s">
        <v>1</v>
      </c>
      <c r="N396" s="173" t="s">
        <v>39</v>
      </c>
      <c r="O396" s="71"/>
      <c r="P396" s="174">
        <f t="shared" si="141"/>
        <v>0</v>
      </c>
      <c r="Q396" s="174">
        <v>0</v>
      </c>
      <c r="R396" s="174">
        <f t="shared" si="142"/>
        <v>0</v>
      </c>
      <c r="S396" s="174">
        <v>0</v>
      </c>
      <c r="T396" s="175">
        <f t="shared" si="143"/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76" t="s">
        <v>84</v>
      </c>
      <c r="AT396" s="176" t="s">
        <v>115</v>
      </c>
      <c r="AU396" s="176" t="s">
        <v>74</v>
      </c>
      <c r="AY396" s="17" t="s">
        <v>120</v>
      </c>
      <c r="BE396" s="177">
        <f t="shared" si="144"/>
        <v>0</v>
      </c>
      <c r="BF396" s="177">
        <f t="shared" si="145"/>
        <v>0</v>
      </c>
      <c r="BG396" s="177">
        <f t="shared" si="146"/>
        <v>0</v>
      </c>
      <c r="BH396" s="177">
        <f t="shared" si="147"/>
        <v>0</v>
      </c>
      <c r="BI396" s="177">
        <f t="shared" si="148"/>
        <v>0</v>
      </c>
      <c r="BJ396" s="17" t="s">
        <v>82</v>
      </c>
      <c r="BK396" s="177">
        <f t="shared" si="149"/>
        <v>0</v>
      </c>
      <c r="BL396" s="17" t="s">
        <v>82</v>
      </c>
      <c r="BM396" s="176" t="s">
        <v>1111</v>
      </c>
    </row>
    <row r="397" spans="1:65" s="2" customFormat="1" ht="16.5" customHeight="1">
      <c r="A397" s="34"/>
      <c r="B397" s="35"/>
      <c r="C397" s="164" t="s">
        <v>1112</v>
      </c>
      <c r="D397" s="164" t="s">
        <v>115</v>
      </c>
      <c r="E397" s="165" t="s">
        <v>1113</v>
      </c>
      <c r="F397" s="166" t="s">
        <v>1114</v>
      </c>
      <c r="G397" s="167" t="s">
        <v>118</v>
      </c>
      <c r="H397" s="168">
        <v>1</v>
      </c>
      <c r="I397" s="169"/>
      <c r="J397" s="170">
        <f t="shared" si="140"/>
        <v>0</v>
      </c>
      <c r="K397" s="166" t="s">
        <v>119</v>
      </c>
      <c r="L397" s="171"/>
      <c r="M397" s="172" t="s">
        <v>1</v>
      </c>
      <c r="N397" s="173" t="s">
        <v>39</v>
      </c>
      <c r="O397" s="71"/>
      <c r="P397" s="174">
        <f t="shared" si="141"/>
        <v>0</v>
      </c>
      <c r="Q397" s="174">
        <v>0</v>
      </c>
      <c r="R397" s="174">
        <f t="shared" si="142"/>
        <v>0</v>
      </c>
      <c r="S397" s="174">
        <v>0</v>
      </c>
      <c r="T397" s="175">
        <f t="shared" si="143"/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76" t="s">
        <v>84</v>
      </c>
      <c r="AT397" s="176" t="s">
        <v>115</v>
      </c>
      <c r="AU397" s="176" t="s">
        <v>74</v>
      </c>
      <c r="AY397" s="17" t="s">
        <v>120</v>
      </c>
      <c r="BE397" s="177">
        <f t="shared" si="144"/>
        <v>0</v>
      </c>
      <c r="BF397" s="177">
        <f t="shared" si="145"/>
        <v>0</v>
      </c>
      <c r="BG397" s="177">
        <f t="shared" si="146"/>
        <v>0</v>
      </c>
      <c r="BH397" s="177">
        <f t="shared" si="147"/>
        <v>0</v>
      </c>
      <c r="BI397" s="177">
        <f t="shared" si="148"/>
        <v>0</v>
      </c>
      <c r="BJ397" s="17" t="s">
        <v>82</v>
      </c>
      <c r="BK397" s="177">
        <f t="shared" si="149"/>
        <v>0</v>
      </c>
      <c r="BL397" s="17" t="s">
        <v>82</v>
      </c>
      <c r="BM397" s="176" t="s">
        <v>1115</v>
      </c>
    </row>
    <row r="398" spans="1:65" s="2" customFormat="1" ht="16.5" customHeight="1">
      <c r="A398" s="34"/>
      <c r="B398" s="35"/>
      <c r="C398" s="164" t="s">
        <v>1116</v>
      </c>
      <c r="D398" s="164" t="s">
        <v>115</v>
      </c>
      <c r="E398" s="165" t="s">
        <v>1117</v>
      </c>
      <c r="F398" s="166" t="s">
        <v>1118</v>
      </c>
      <c r="G398" s="167" t="s">
        <v>118</v>
      </c>
      <c r="H398" s="168">
        <v>1</v>
      </c>
      <c r="I398" s="169"/>
      <c r="J398" s="170">
        <f t="shared" si="140"/>
        <v>0</v>
      </c>
      <c r="K398" s="166" t="s">
        <v>119</v>
      </c>
      <c r="L398" s="171"/>
      <c r="M398" s="172" t="s">
        <v>1</v>
      </c>
      <c r="N398" s="173" t="s">
        <v>39</v>
      </c>
      <c r="O398" s="71"/>
      <c r="P398" s="174">
        <f t="shared" si="141"/>
        <v>0</v>
      </c>
      <c r="Q398" s="174">
        <v>0</v>
      </c>
      <c r="R398" s="174">
        <f t="shared" si="142"/>
        <v>0</v>
      </c>
      <c r="S398" s="174">
        <v>0</v>
      </c>
      <c r="T398" s="175">
        <f t="shared" si="143"/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76" t="s">
        <v>84</v>
      </c>
      <c r="AT398" s="176" t="s">
        <v>115</v>
      </c>
      <c r="AU398" s="176" t="s">
        <v>74</v>
      </c>
      <c r="AY398" s="17" t="s">
        <v>120</v>
      </c>
      <c r="BE398" s="177">
        <f t="shared" si="144"/>
        <v>0</v>
      </c>
      <c r="BF398" s="177">
        <f t="shared" si="145"/>
        <v>0</v>
      </c>
      <c r="BG398" s="177">
        <f t="shared" si="146"/>
        <v>0</v>
      </c>
      <c r="BH398" s="177">
        <f t="shared" si="147"/>
        <v>0</v>
      </c>
      <c r="BI398" s="177">
        <f t="shared" si="148"/>
        <v>0</v>
      </c>
      <c r="BJ398" s="17" t="s">
        <v>82</v>
      </c>
      <c r="BK398" s="177">
        <f t="shared" si="149"/>
        <v>0</v>
      </c>
      <c r="BL398" s="17" t="s">
        <v>82</v>
      </c>
      <c r="BM398" s="176" t="s">
        <v>1119</v>
      </c>
    </row>
    <row r="399" spans="1:65" s="2" customFormat="1" ht="24.2" customHeight="1">
      <c r="A399" s="34"/>
      <c r="B399" s="35"/>
      <c r="C399" s="164" t="s">
        <v>1120</v>
      </c>
      <c r="D399" s="164" t="s">
        <v>115</v>
      </c>
      <c r="E399" s="165" t="s">
        <v>1121</v>
      </c>
      <c r="F399" s="166" t="s">
        <v>1122</v>
      </c>
      <c r="G399" s="167" t="s">
        <v>118</v>
      </c>
      <c r="H399" s="168">
        <v>1</v>
      </c>
      <c r="I399" s="169"/>
      <c r="J399" s="170">
        <f t="shared" si="140"/>
        <v>0</v>
      </c>
      <c r="K399" s="166" t="s">
        <v>119</v>
      </c>
      <c r="L399" s="171"/>
      <c r="M399" s="172" t="s">
        <v>1</v>
      </c>
      <c r="N399" s="173" t="s">
        <v>39</v>
      </c>
      <c r="O399" s="71"/>
      <c r="P399" s="174">
        <f t="shared" si="141"/>
        <v>0</v>
      </c>
      <c r="Q399" s="174">
        <v>0</v>
      </c>
      <c r="R399" s="174">
        <f t="shared" si="142"/>
        <v>0</v>
      </c>
      <c r="S399" s="174">
        <v>0</v>
      </c>
      <c r="T399" s="175">
        <f t="shared" si="143"/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76" t="s">
        <v>84</v>
      </c>
      <c r="AT399" s="176" t="s">
        <v>115</v>
      </c>
      <c r="AU399" s="176" t="s">
        <v>74</v>
      </c>
      <c r="AY399" s="17" t="s">
        <v>120</v>
      </c>
      <c r="BE399" s="177">
        <f t="shared" si="144"/>
        <v>0</v>
      </c>
      <c r="BF399" s="177">
        <f t="shared" si="145"/>
        <v>0</v>
      </c>
      <c r="BG399" s="177">
        <f t="shared" si="146"/>
        <v>0</v>
      </c>
      <c r="BH399" s="177">
        <f t="shared" si="147"/>
        <v>0</v>
      </c>
      <c r="BI399" s="177">
        <f t="shared" si="148"/>
        <v>0</v>
      </c>
      <c r="BJ399" s="17" t="s">
        <v>82</v>
      </c>
      <c r="BK399" s="177">
        <f t="shared" si="149"/>
        <v>0</v>
      </c>
      <c r="BL399" s="17" t="s">
        <v>82</v>
      </c>
      <c r="BM399" s="176" t="s">
        <v>1123</v>
      </c>
    </row>
    <row r="400" spans="1:65" s="2" customFormat="1" ht="21.75" customHeight="1">
      <c r="A400" s="34"/>
      <c r="B400" s="35"/>
      <c r="C400" s="164" t="s">
        <v>1124</v>
      </c>
      <c r="D400" s="164" t="s">
        <v>115</v>
      </c>
      <c r="E400" s="165" t="s">
        <v>1125</v>
      </c>
      <c r="F400" s="166" t="s">
        <v>1126</v>
      </c>
      <c r="G400" s="167" t="s">
        <v>118</v>
      </c>
      <c r="H400" s="168">
        <v>1</v>
      </c>
      <c r="I400" s="169"/>
      <c r="J400" s="170">
        <f t="shared" si="140"/>
        <v>0</v>
      </c>
      <c r="K400" s="166" t="s">
        <v>119</v>
      </c>
      <c r="L400" s="171"/>
      <c r="M400" s="172" t="s">
        <v>1</v>
      </c>
      <c r="N400" s="173" t="s">
        <v>39</v>
      </c>
      <c r="O400" s="71"/>
      <c r="P400" s="174">
        <f t="shared" si="141"/>
        <v>0</v>
      </c>
      <c r="Q400" s="174">
        <v>0</v>
      </c>
      <c r="R400" s="174">
        <f t="shared" si="142"/>
        <v>0</v>
      </c>
      <c r="S400" s="174">
        <v>0</v>
      </c>
      <c r="T400" s="175">
        <f t="shared" si="143"/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76" t="s">
        <v>84</v>
      </c>
      <c r="AT400" s="176" t="s">
        <v>115</v>
      </c>
      <c r="AU400" s="176" t="s">
        <v>74</v>
      </c>
      <c r="AY400" s="17" t="s">
        <v>120</v>
      </c>
      <c r="BE400" s="177">
        <f t="shared" si="144"/>
        <v>0</v>
      </c>
      <c r="BF400" s="177">
        <f t="shared" si="145"/>
        <v>0</v>
      </c>
      <c r="BG400" s="177">
        <f t="shared" si="146"/>
        <v>0</v>
      </c>
      <c r="BH400" s="177">
        <f t="shared" si="147"/>
        <v>0</v>
      </c>
      <c r="BI400" s="177">
        <f t="shared" si="148"/>
        <v>0</v>
      </c>
      <c r="BJ400" s="17" t="s">
        <v>82</v>
      </c>
      <c r="BK400" s="177">
        <f t="shared" si="149"/>
        <v>0</v>
      </c>
      <c r="BL400" s="17" t="s">
        <v>82</v>
      </c>
      <c r="BM400" s="176" t="s">
        <v>1127</v>
      </c>
    </row>
    <row r="401" spans="1:65" s="2" customFormat="1" ht="16.5" customHeight="1">
      <c r="A401" s="34"/>
      <c r="B401" s="35"/>
      <c r="C401" s="164" t="s">
        <v>1128</v>
      </c>
      <c r="D401" s="164" t="s">
        <v>115</v>
      </c>
      <c r="E401" s="165" t="s">
        <v>1129</v>
      </c>
      <c r="F401" s="166" t="s">
        <v>1130</v>
      </c>
      <c r="G401" s="167" t="s">
        <v>118</v>
      </c>
      <c r="H401" s="168">
        <v>1</v>
      </c>
      <c r="I401" s="169"/>
      <c r="J401" s="170">
        <f t="shared" si="140"/>
        <v>0</v>
      </c>
      <c r="K401" s="166" t="s">
        <v>119</v>
      </c>
      <c r="L401" s="171"/>
      <c r="M401" s="172" t="s">
        <v>1</v>
      </c>
      <c r="N401" s="173" t="s">
        <v>39</v>
      </c>
      <c r="O401" s="71"/>
      <c r="P401" s="174">
        <f t="shared" si="141"/>
        <v>0</v>
      </c>
      <c r="Q401" s="174">
        <v>0</v>
      </c>
      <c r="R401" s="174">
        <f t="shared" si="142"/>
        <v>0</v>
      </c>
      <c r="S401" s="174">
        <v>0</v>
      </c>
      <c r="T401" s="175">
        <f t="shared" si="143"/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76" t="s">
        <v>84</v>
      </c>
      <c r="AT401" s="176" t="s">
        <v>115</v>
      </c>
      <c r="AU401" s="176" t="s">
        <v>74</v>
      </c>
      <c r="AY401" s="17" t="s">
        <v>120</v>
      </c>
      <c r="BE401" s="177">
        <f t="shared" si="144"/>
        <v>0</v>
      </c>
      <c r="BF401" s="177">
        <f t="shared" si="145"/>
        <v>0</v>
      </c>
      <c r="BG401" s="177">
        <f t="shared" si="146"/>
        <v>0</v>
      </c>
      <c r="BH401" s="177">
        <f t="shared" si="147"/>
        <v>0</v>
      </c>
      <c r="BI401" s="177">
        <f t="shared" si="148"/>
        <v>0</v>
      </c>
      <c r="BJ401" s="17" t="s">
        <v>82</v>
      </c>
      <c r="BK401" s="177">
        <f t="shared" si="149"/>
        <v>0</v>
      </c>
      <c r="BL401" s="17" t="s">
        <v>82</v>
      </c>
      <c r="BM401" s="176" t="s">
        <v>1131</v>
      </c>
    </row>
    <row r="402" spans="1:65" s="2" customFormat="1" ht="16.5" customHeight="1">
      <c r="A402" s="34"/>
      <c r="B402" s="35"/>
      <c r="C402" s="164" t="s">
        <v>1132</v>
      </c>
      <c r="D402" s="164" t="s">
        <v>115</v>
      </c>
      <c r="E402" s="165" t="s">
        <v>1133</v>
      </c>
      <c r="F402" s="166" t="s">
        <v>1134</v>
      </c>
      <c r="G402" s="167" t="s">
        <v>1135</v>
      </c>
      <c r="H402" s="168">
        <v>1</v>
      </c>
      <c r="I402" s="169"/>
      <c r="J402" s="170">
        <f t="shared" si="140"/>
        <v>0</v>
      </c>
      <c r="K402" s="166" t="s">
        <v>119</v>
      </c>
      <c r="L402" s="171"/>
      <c r="M402" s="172" t="s">
        <v>1</v>
      </c>
      <c r="N402" s="173" t="s">
        <v>39</v>
      </c>
      <c r="O402" s="71"/>
      <c r="P402" s="174">
        <f t="shared" si="141"/>
        <v>0</v>
      </c>
      <c r="Q402" s="174">
        <v>0</v>
      </c>
      <c r="R402" s="174">
        <f t="shared" si="142"/>
        <v>0</v>
      </c>
      <c r="S402" s="174">
        <v>0</v>
      </c>
      <c r="T402" s="175">
        <f t="shared" si="143"/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76" t="s">
        <v>84</v>
      </c>
      <c r="AT402" s="176" t="s">
        <v>115</v>
      </c>
      <c r="AU402" s="176" t="s">
        <v>74</v>
      </c>
      <c r="AY402" s="17" t="s">
        <v>120</v>
      </c>
      <c r="BE402" s="177">
        <f t="shared" si="144"/>
        <v>0</v>
      </c>
      <c r="BF402" s="177">
        <f t="shared" si="145"/>
        <v>0</v>
      </c>
      <c r="BG402" s="177">
        <f t="shared" si="146"/>
        <v>0</v>
      </c>
      <c r="BH402" s="177">
        <f t="shared" si="147"/>
        <v>0</v>
      </c>
      <c r="BI402" s="177">
        <f t="shared" si="148"/>
        <v>0</v>
      </c>
      <c r="BJ402" s="17" t="s">
        <v>82</v>
      </c>
      <c r="BK402" s="177">
        <f t="shared" si="149"/>
        <v>0</v>
      </c>
      <c r="BL402" s="17" t="s">
        <v>82</v>
      </c>
      <c r="BM402" s="176" t="s">
        <v>1136</v>
      </c>
    </row>
    <row r="403" spans="1:65" s="2" customFormat="1" ht="16.5" customHeight="1">
      <c r="A403" s="34"/>
      <c r="B403" s="35"/>
      <c r="C403" s="164" t="s">
        <v>1137</v>
      </c>
      <c r="D403" s="164" t="s">
        <v>115</v>
      </c>
      <c r="E403" s="165" t="s">
        <v>1138</v>
      </c>
      <c r="F403" s="166" t="s">
        <v>1139</v>
      </c>
      <c r="G403" s="167" t="s">
        <v>118</v>
      </c>
      <c r="H403" s="168">
        <v>1</v>
      </c>
      <c r="I403" s="169"/>
      <c r="J403" s="170">
        <f t="shared" si="140"/>
        <v>0</v>
      </c>
      <c r="K403" s="166" t="s">
        <v>119</v>
      </c>
      <c r="L403" s="171"/>
      <c r="M403" s="172" t="s">
        <v>1</v>
      </c>
      <c r="N403" s="173" t="s">
        <v>39</v>
      </c>
      <c r="O403" s="71"/>
      <c r="P403" s="174">
        <f t="shared" si="141"/>
        <v>0</v>
      </c>
      <c r="Q403" s="174">
        <v>0</v>
      </c>
      <c r="R403" s="174">
        <f t="shared" si="142"/>
        <v>0</v>
      </c>
      <c r="S403" s="174">
        <v>0</v>
      </c>
      <c r="T403" s="175">
        <f t="shared" si="143"/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76" t="s">
        <v>84</v>
      </c>
      <c r="AT403" s="176" t="s">
        <v>115</v>
      </c>
      <c r="AU403" s="176" t="s">
        <v>74</v>
      </c>
      <c r="AY403" s="17" t="s">
        <v>120</v>
      </c>
      <c r="BE403" s="177">
        <f t="shared" si="144"/>
        <v>0</v>
      </c>
      <c r="BF403" s="177">
        <f t="shared" si="145"/>
        <v>0</v>
      </c>
      <c r="BG403" s="177">
        <f t="shared" si="146"/>
        <v>0</v>
      </c>
      <c r="BH403" s="177">
        <f t="shared" si="147"/>
        <v>0</v>
      </c>
      <c r="BI403" s="177">
        <f t="shared" si="148"/>
        <v>0</v>
      </c>
      <c r="BJ403" s="17" t="s">
        <v>82</v>
      </c>
      <c r="BK403" s="177">
        <f t="shared" si="149"/>
        <v>0</v>
      </c>
      <c r="BL403" s="17" t="s">
        <v>82</v>
      </c>
      <c r="BM403" s="176" t="s">
        <v>1140</v>
      </c>
    </row>
    <row r="404" spans="1:65" s="2" customFormat="1" ht="16.5" customHeight="1">
      <c r="A404" s="34"/>
      <c r="B404" s="35"/>
      <c r="C404" s="164" t="s">
        <v>1141</v>
      </c>
      <c r="D404" s="164" t="s">
        <v>115</v>
      </c>
      <c r="E404" s="165" t="s">
        <v>1142</v>
      </c>
      <c r="F404" s="166" t="s">
        <v>1143</v>
      </c>
      <c r="G404" s="167" t="s">
        <v>118</v>
      </c>
      <c r="H404" s="168">
        <v>1</v>
      </c>
      <c r="I404" s="169"/>
      <c r="J404" s="170">
        <f t="shared" si="140"/>
        <v>0</v>
      </c>
      <c r="K404" s="166" t="s">
        <v>119</v>
      </c>
      <c r="L404" s="171"/>
      <c r="M404" s="172" t="s">
        <v>1</v>
      </c>
      <c r="N404" s="173" t="s">
        <v>39</v>
      </c>
      <c r="O404" s="71"/>
      <c r="P404" s="174">
        <f t="shared" si="141"/>
        <v>0</v>
      </c>
      <c r="Q404" s="174">
        <v>0</v>
      </c>
      <c r="R404" s="174">
        <f t="shared" si="142"/>
        <v>0</v>
      </c>
      <c r="S404" s="174">
        <v>0</v>
      </c>
      <c r="T404" s="175">
        <f t="shared" si="143"/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76" t="s">
        <v>84</v>
      </c>
      <c r="AT404" s="176" t="s">
        <v>115</v>
      </c>
      <c r="AU404" s="176" t="s">
        <v>74</v>
      </c>
      <c r="AY404" s="17" t="s">
        <v>120</v>
      </c>
      <c r="BE404" s="177">
        <f t="shared" si="144"/>
        <v>0</v>
      </c>
      <c r="BF404" s="177">
        <f t="shared" si="145"/>
        <v>0</v>
      </c>
      <c r="BG404" s="177">
        <f t="shared" si="146"/>
        <v>0</v>
      </c>
      <c r="BH404" s="177">
        <f t="shared" si="147"/>
        <v>0</v>
      </c>
      <c r="BI404" s="177">
        <f t="shared" si="148"/>
        <v>0</v>
      </c>
      <c r="BJ404" s="17" t="s">
        <v>82</v>
      </c>
      <c r="BK404" s="177">
        <f t="shared" si="149"/>
        <v>0</v>
      </c>
      <c r="BL404" s="17" t="s">
        <v>82</v>
      </c>
      <c r="BM404" s="176" t="s">
        <v>1144</v>
      </c>
    </row>
    <row r="405" spans="1:65" s="2" customFormat="1" ht="16.5" customHeight="1">
      <c r="A405" s="34"/>
      <c r="B405" s="35"/>
      <c r="C405" s="164" t="s">
        <v>1145</v>
      </c>
      <c r="D405" s="164" t="s">
        <v>115</v>
      </c>
      <c r="E405" s="165" t="s">
        <v>1146</v>
      </c>
      <c r="F405" s="166" t="s">
        <v>1147</v>
      </c>
      <c r="G405" s="167" t="s">
        <v>118</v>
      </c>
      <c r="H405" s="168">
        <v>1</v>
      </c>
      <c r="I405" s="169"/>
      <c r="J405" s="170">
        <f t="shared" si="140"/>
        <v>0</v>
      </c>
      <c r="K405" s="166" t="s">
        <v>119</v>
      </c>
      <c r="L405" s="171"/>
      <c r="M405" s="172" t="s">
        <v>1</v>
      </c>
      <c r="N405" s="173" t="s">
        <v>39</v>
      </c>
      <c r="O405" s="71"/>
      <c r="P405" s="174">
        <f t="shared" si="141"/>
        <v>0</v>
      </c>
      <c r="Q405" s="174">
        <v>0</v>
      </c>
      <c r="R405" s="174">
        <f t="shared" si="142"/>
        <v>0</v>
      </c>
      <c r="S405" s="174">
        <v>0</v>
      </c>
      <c r="T405" s="175">
        <f t="shared" si="143"/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76" t="s">
        <v>84</v>
      </c>
      <c r="AT405" s="176" t="s">
        <v>115</v>
      </c>
      <c r="AU405" s="176" t="s">
        <v>74</v>
      </c>
      <c r="AY405" s="17" t="s">
        <v>120</v>
      </c>
      <c r="BE405" s="177">
        <f t="shared" si="144"/>
        <v>0</v>
      </c>
      <c r="BF405" s="177">
        <f t="shared" si="145"/>
        <v>0</v>
      </c>
      <c r="BG405" s="177">
        <f t="shared" si="146"/>
        <v>0</v>
      </c>
      <c r="BH405" s="177">
        <f t="shared" si="147"/>
        <v>0</v>
      </c>
      <c r="BI405" s="177">
        <f t="shared" si="148"/>
        <v>0</v>
      </c>
      <c r="BJ405" s="17" t="s">
        <v>82</v>
      </c>
      <c r="BK405" s="177">
        <f t="shared" si="149"/>
        <v>0</v>
      </c>
      <c r="BL405" s="17" t="s">
        <v>82</v>
      </c>
      <c r="BM405" s="176" t="s">
        <v>1148</v>
      </c>
    </row>
    <row r="406" spans="1:65" s="2" customFormat="1" ht="16.5" customHeight="1">
      <c r="A406" s="34"/>
      <c r="B406" s="35"/>
      <c r="C406" s="164" t="s">
        <v>1149</v>
      </c>
      <c r="D406" s="164" t="s">
        <v>115</v>
      </c>
      <c r="E406" s="165" t="s">
        <v>1150</v>
      </c>
      <c r="F406" s="166" t="s">
        <v>1151</v>
      </c>
      <c r="G406" s="167" t="s">
        <v>118</v>
      </c>
      <c r="H406" s="168">
        <v>1</v>
      </c>
      <c r="I406" s="169"/>
      <c r="J406" s="170">
        <f t="shared" si="140"/>
        <v>0</v>
      </c>
      <c r="K406" s="166" t="s">
        <v>119</v>
      </c>
      <c r="L406" s="171"/>
      <c r="M406" s="172" t="s">
        <v>1</v>
      </c>
      <c r="N406" s="173" t="s">
        <v>39</v>
      </c>
      <c r="O406" s="71"/>
      <c r="P406" s="174">
        <f t="shared" si="141"/>
        <v>0</v>
      </c>
      <c r="Q406" s="174">
        <v>0</v>
      </c>
      <c r="R406" s="174">
        <f t="shared" si="142"/>
        <v>0</v>
      </c>
      <c r="S406" s="174">
        <v>0</v>
      </c>
      <c r="T406" s="175">
        <f t="shared" si="143"/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76" t="s">
        <v>84</v>
      </c>
      <c r="AT406" s="176" t="s">
        <v>115</v>
      </c>
      <c r="AU406" s="176" t="s">
        <v>74</v>
      </c>
      <c r="AY406" s="17" t="s">
        <v>120</v>
      </c>
      <c r="BE406" s="177">
        <f t="shared" si="144"/>
        <v>0</v>
      </c>
      <c r="BF406" s="177">
        <f t="shared" si="145"/>
        <v>0</v>
      </c>
      <c r="BG406" s="177">
        <f t="shared" si="146"/>
        <v>0</v>
      </c>
      <c r="BH406" s="177">
        <f t="shared" si="147"/>
        <v>0</v>
      </c>
      <c r="BI406" s="177">
        <f t="shared" si="148"/>
        <v>0</v>
      </c>
      <c r="BJ406" s="17" t="s">
        <v>82</v>
      </c>
      <c r="BK406" s="177">
        <f t="shared" si="149"/>
        <v>0</v>
      </c>
      <c r="BL406" s="17" t="s">
        <v>82</v>
      </c>
      <c r="BM406" s="176" t="s">
        <v>1152</v>
      </c>
    </row>
    <row r="407" spans="1:65" s="2" customFormat="1" ht="21.75" customHeight="1">
      <c r="A407" s="34"/>
      <c r="B407" s="35"/>
      <c r="C407" s="164" t="s">
        <v>1153</v>
      </c>
      <c r="D407" s="164" t="s">
        <v>115</v>
      </c>
      <c r="E407" s="165" t="s">
        <v>1154</v>
      </c>
      <c r="F407" s="166" t="s">
        <v>1155</v>
      </c>
      <c r="G407" s="167" t="s">
        <v>118</v>
      </c>
      <c r="H407" s="168">
        <v>1</v>
      </c>
      <c r="I407" s="169"/>
      <c r="J407" s="170">
        <f t="shared" si="140"/>
        <v>0</v>
      </c>
      <c r="K407" s="166" t="s">
        <v>119</v>
      </c>
      <c r="L407" s="171"/>
      <c r="M407" s="172" t="s">
        <v>1</v>
      </c>
      <c r="N407" s="173" t="s">
        <v>39</v>
      </c>
      <c r="O407" s="71"/>
      <c r="P407" s="174">
        <f t="shared" si="141"/>
        <v>0</v>
      </c>
      <c r="Q407" s="174">
        <v>0</v>
      </c>
      <c r="R407" s="174">
        <f t="shared" si="142"/>
        <v>0</v>
      </c>
      <c r="S407" s="174">
        <v>0</v>
      </c>
      <c r="T407" s="175">
        <f t="shared" si="14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76" t="s">
        <v>84</v>
      </c>
      <c r="AT407" s="176" t="s">
        <v>115</v>
      </c>
      <c r="AU407" s="176" t="s">
        <v>74</v>
      </c>
      <c r="AY407" s="17" t="s">
        <v>120</v>
      </c>
      <c r="BE407" s="177">
        <f t="shared" si="144"/>
        <v>0</v>
      </c>
      <c r="BF407" s="177">
        <f t="shared" si="145"/>
        <v>0</v>
      </c>
      <c r="BG407" s="177">
        <f t="shared" si="146"/>
        <v>0</v>
      </c>
      <c r="BH407" s="177">
        <f t="shared" si="147"/>
        <v>0</v>
      </c>
      <c r="BI407" s="177">
        <f t="shared" si="148"/>
        <v>0</v>
      </c>
      <c r="BJ407" s="17" t="s">
        <v>82</v>
      </c>
      <c r="BK407" s="177">
        <f t="shared" si="149"/>
        <v>0</v>
      </c>
      <c r="BL407" s="17" t="s">
        <v>82</v>
      </c>
      <c r="BM407" s="176" t="s">
        <v>1156</v>
      </c>
    </row>
    <row r="408" spans="1:65" s="2" customFormat="1" ht="21.75" customHeight="1">
      <c r="A408" s="34"/>
      <c r="B408" s="35"/>
      <c r="C408" s="164" t="s">
        <v>1157</v>
      </c>
      <c r="D408" s="164" t="s">
        <v>115</v>
      </c>
      <c r="E408" s="165" t="s">
        <v>1158</v>
      </c>
      <c r="F408" s="166" t="s">
        <v>1159</v>
      </c>
      <c r="G408" s="167" t="s">
        <v>118</v>
      </c>
      <c r="H408" s="168">
        <v>1</v>
      </c>
      <c r="I408" s="169"/>
      <c r="J408" s="170">
        <f t="shared" si="140"/>
        <v>0</v>
      </c>
      <c r="K408" s="166" t="s">
        <v>119</v>
      </c>
      <c r="L408" s="171"/>
      <c r="M408" s="172" t="s">
        <v>1</v>
      </c>
      <c r="N408" s="173" t="s">
        <v>39</v>
      </c>
      <c r="O408" s="71"/>
      <c r="P408" s="174">
        <f t="shared" si="141"/>
        <v>0</v>
      </c>
      <c r="Q408" s="174">
        <v>0</v>
      </c>
      <c r="R408" s="174">
        <f t="shared" si="142"/>
        <v>0</v>
      </c>
      <c r="S408" s="174">
        <v>0</v>
      </c>
      <c r="T408" s="175">
        <f t="shared" si="14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76" t="s">
        <v>84</v>
      </c>
      <c r="AT408" s="176" t="s">
        <v>115</v>
      </c>
      <c r="AU408" s="176" t="s">
        <v>74</v>
      </c>
      <c r="AY408" s="17" t="s">
        <v>120</v>
      </c>
      <c r="BE408" s="177">
        <f t="shared" si="144"/>
        <v>0</v>
      </c>
      <c r="BF408" s="177">
        <f t="shared" si="145"/>
        <v>0</v>
      </c>
      <c r="BG408" s="177">
        <f t="shared" si="146"/>
        <v>0</v>
      </c>
      <c r="BH408" s="177">
        <f t="shared" si="147"/>
        <v>0</v>
      </c>
      <c r="BI408" s="177">
        <f t="shared" si="148"/>
        <v>0</v>
      </c>
      <c r="BJ408" s="17" t="s">
        <v>82</v>
      </c>
      <c r="BK408" s="177">
        <f t="shared" si="149"/>
        <v>0</v>
      </c>
      <c r="BL408" s="17" t="s">
        <v>82</v>
      </c>
      <c r="BM408" s="176" t="s">
        <v>1160</v>
      </c>
    </row>
    <row r="409" spans="1:65" s="2" customFormat="1" ht="24.2" customHeight="1">
      <c r="A409" s="34"/>
      <c r="B409" s="35"/>
      <c r="C409" s="164" t="s">
        <v>1161</v>
      </c>
      <c r="D409" s="164" t="s">
        <v>115</v>
      </c>
      <c r="E409" s="165" t="s">
        <v>1162</v>
      </c>
      <c r="F409" s="166" t="s">
        <v>1163</v>
      </c>
      <c r="G409" s="167" t="s">
        <v>118</v>
      </c>
      <c r="H409" s="168">
        <v>1</v>
      </c>
      <c r="I409" s="169"/>
      <c r="J409" s="170">
        <f t="shared" ref="J409:J440" si="150">ROUND(I409*H409,2)</f>
        <v>0</v>
      </c>
      <c r="K409" s="166" t="s">
        <v>119</v>
      </c>
      <c r="L409" s="171"/>
      <c r="M409" s="172" t="s">
        <v>1</v>
      </c>
      <c r="N409" s="173" t="s">
        <v>39</v>
      </c>
      <c r="O409" s="71"/>
      <c r="P409" s="174">
        <f t="shared" ref="P409:P440" si="151">O409*H409</f>
        <v>0</v>
      </c>
      <c r="Q409" s="174">
        <v>0</v>
      </c>
      <c r="R409" s="174">
        <f t="shared" ref="R409:R440" si="152">Q409*H409</f>
        <v>0</v>
      </c>
      <c r="S409" s="174">
        <v>0</v>
      </c>
      <c r="T409" s="175">
        <f t="shared" ref="T409:T440" si="153"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76" t="s">
        <v>84</v>
      </c>
      <c r="AT409" s="176" t="s">
        <v>115</v>
      </c>
      <c r="AU409" s="176" t="s">
        <v>74</v>
      </c>
      <c r="AY409" s="17" t="s">
        <v>120</v>
      </c>
      <c r="BE409" s="177">
        <f t="shared" ref="BE409:BE428" si="154">IF(N409="základní",J409,0)</f>
        <v>0</v>
      </c>
      <c r="BF409" s="177">
        <f t="shared" ref="BF409:BF428" si="155">IF(N409="snížená",J409,0)</f>
        <v>0</v>
      </c>
      <c r="BG409" s="177">
        <f t="shared" ref="BG409:BG428" si="156">IF(N409="zákl. přenesená",J409,0)</f>
        <v>0</v>
      </c>
      <c r="BH409" s="177">
        <f t="shared" ref="BH409:BH428" si="157">IF(N409="sníž. přenesená",J409,0)</f>
        <v>0</v>
      </c>
      <c r="BI409" s="177">
        <f t="shared" ref="BI409:BI428" si="158">IF(N409="nulová",J409,0)</f>
        <v>0</v>
      </c>
      <c r="BJ409" s="17" t="s">
        <v>82</v>
      </c>
      <c r="BK409" s="177">
        <f t="shared" ref="BK409:BK428" si="159">ROUND(I409*H409,2)</f>
        <v>0</v>
      </c>
      <c r="BL409" s="17" t="s">
        <v>82</v>
      </c>
      <c r="BM409" s="176" t="s">
        <v>1164</v>
      </c>
    </row>
    <row r="410" spans="1:65" s="2" customFormat="1" ht="24.2" customHeight="1">
      <c r="A410" s="34"/>
      <c r="B410" s="35"/>
      <c r="C410" s="164" t="s">
        <v>1165</v>
      </c>
      <c r="D410" s="164" t="s">
        <v>115</v>
      </c>
      <c r="E410" s="165" t="s">
        <v>1166</v>
      </c>
      <c r="F410" s="166" t="s">
        <v>1167</v>
      </c>
      <c r="G410" s="167" t="s">
        <v>118</v>
      </c>
      <c r="H410" s="168">
        <v>1</v>
      </c>
      <c r="I410" s="169"/>
      <c r="J410" s="170">
        <f t="shared" si="150"/>
        <v>0</v>
      </c>
      <c r="K410" s="166" t="s">
        <v>119</v>
      </c>
      <c r="L410" s="171"/>
      <c r="M410" s="172" t="s">
        <v>1</v>
      </c>
      <c r="N410" s="173" t="s">
        <v>39</v>
      </c>
      <c r="O410" s="71"/>
      <c r="P410" s="174">
        <f t="shared" si="151"/>
        <v>0</v>
      </c>
      <c r="Q410" s="174">
        <v>0</v>
      </c>
      <c r="R410" s="174">
        <f t="shared" si="152"/>
        <v>0</v>
      </c>
      <c r="S410" s="174">
        <v>0</v>
      </c>
      <c r="T410" s="175">
        <f t="shared" si="15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76" t="s">
        <v>84</v>
      </c>
      <c r="AT410" s="176" t="s">
        <v>115</v>
      </c>
      <c r="AU410" s="176" t="s">
        <v>74</v>
      </c>
      <c r="AY410" s="17" t="s">
        <v>120</v>
      </c>
      <c r="BE410" s="177">
        <f t="shared" si="154"/>
        <v>0</v>
      </c>
      <c r="BF410" s="177">
        <f t="shared" si="155"/>
        <v>0</v>
      </c>
      <c r="BG410" s="177">
        <f t="shared" si="156"/>
        <v>0</v>
      </c>
      <c r="BH410" s="177">
        <f t="shared" si="157"/>
        <v>0</v>
      </c>
      <c r="BI410" s="177">
        <f t="shared" si="158"/>
        <v>0</v>
      </c>
      <c r="BJ410" s="17" t="s">
        <v>82</v>
      </c>
      <c r="BK410" s="177">
        <f t="shared" si="159"/>
        <v>0</v>
      </c>
      <c r="BL410" s="17" t="s">
        <v>82</v>
      </c>
      <c r="BM410" s="176" t="s">
        <v>1168</v>
      </c>
    </row>
    <row r="411" spans="1:65" s="2" customFormat="1" ht="16.5" customHeight="1">
      <c r="A411" s="34"/>
      <c r="B411" s="35"/>
      <c r="C411" s="164" t="s">
        <v>1169</v>
      </c>
      <c r="D411" s="164" t="s">
        <v>115</v>
      </c>
      <c r="E411" s="165" t="s">
        <v>1170</v>
      </c>
      <c r="F411" s="166" t="s">
        <v>1171</v>
      </c>
      <c r="G411" s="167" t="s">
        <v>118</v>
      </c>
      <c r="H411" s="168">
        <v>1</v>
      </c>
      <c r="I411" s="169"/>
      <c r="J411" s="170">
        <f t="shared" si="150"/>
        <v>0</v>
      </c>
      <c r="K411" s="166" t="s">
        <v>119</v>
      </c>
      <c r="L411" s="171"/>
      <c r="M411" s="172" t="s">
        <v>1</v>
      </c>
      <c r="N411" s="173" t="s">
        <v>39</v>
      </c>
      <c r="O411" s="71"/>
      <c r="P411" s="174">
        <f t="shared" si="151"/>
        <v>0</v>
      </c>
      <c r="Q411" s="174">
        <v>0</v>
      </c>
      <c r="R411" s="174">
        <f t="shared" si="152"/>
        <v>0</v>
      </c>
      <c r="S411" s="174">
        <v>0</v>
      </c>
      <c r="T411" s="175">
        <f t="shared" si="15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76" t="s">
        <v>84</v>
      </c>
      <c r="AT411" s="176" t="s">
        <v>115</v>
      </c>
      <c r="AU411" s="176" t="s">
        <v>74</v>
      </c>
      <c r="AY411" s="17" t="s">
        <v>120</v>
      </c>
      <c r="BE411" s="177">
        <f t="shared" si="154"/>
        <v>0</v>
      </c>
      <c r="BF411" s="177">
        <f t="shared" si="155"/>
        <v>0</v>
      </c>
      <c r="BG411" s="177">
        <f t="shared" si="156"/>
        <v>0</v>
      </c>
      <c r="BH411" s="177">
        <f t="shared" si="157"/>
        <v>0</v>
      </c>
      <c r="BI411" s="177">
        <f t="shared" si="158"/>
        <v>0</v>
      </c>
      <c r="BJ411" s="17" t="s">
        <v>82</v>
      </c>
      <c r="BK411" s="177">
        <f t="shared" si="159"/>
        <v>0</v>
      </c>
      <c r="BL411" s="17" t="s">
        <v>82</v>
      </c>
      <c r="BM411" s="176" t="s">
        <v>1172</v>
      </c>
    </row>
    <row r="412" spans="1:65" s="2" customFormat="1" ht="24.2" customHeight="1">
      <c r="A412" s="34"/>
      <c r="B412" s="35"/>
      <c r="C412" s="164" t="s">
        <v>1173</v>
      </c>
      <c r="D412" s="164" t="s">
        <v>115</v>
      </c>
      <c r="E412" s="165" t="s">
        <v>1174</v>
      </c>
      <c r="F412" s="166" t="s">
        <v>1175</v>
      </c>
      <c r="G412" s="167" t="s">
        <v>118</v>
      </c>
      <c r="H412" s="168">
        <v>1</v>
      </c>
      <c r="I412" s="169"/>
      <c r="J412" s="170">
        <f t="shared" si="150"/>
        <v>0</v>
      </c>
      <c r="K412" s="166" t="s">
        <v>119</v>
      </c>
      <c r="L412" s="171"/>
      <c r="M412" s="172" t="s">
        <v>1</v>
      </c>
      <c r="N412" s="173" t="s">
        <v>39</v>
      </c>
      <c r="O412" s="71"/>
      <c r="P412" s="174">
        <f t="shared" si="151"/>
        <v>0</v>
      </c>
      <c r="Q412" s="174">
        <v>0</v>
      </c>
      <c r="R412" s="174">
        <f t="shared" si="152"/>
        <v>0</v>
      </c>
      <c r="S412" s="174">
        <v>0</v>
      </c>
      <c r="T412" s="175">
        <f t="shared" si="153"/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76" t="s">
        <v>84</v>
      </c>
      <c r="AT412" s="176" t="s">
        <v>115</v>
      </c>
      <c r="AU412" s="176" t="s">
        <v>74</v>
      </c>
      <c r="AY412" s="17" t="s">
        <v>120</v>
      </c>
      <c r="BE412" s="177">
        <f t="shared" si="154"/>
        <v>0</v>
      </c>
      <c r="BF412" s="177">
        <f t="shared" si="155"/>
        <v>0</v>
      </c>
      <c r="BG412" s="177">
        <f t="shared" si="156"/>
        <v>0</v>
      </c>
      <c r="BH412" s="177">
        <f t="shared" si="157"/>
        <v>0</v>
      </c>
      <c r="BI412" s="177">
        <f t="shared" si="158"/>
        <v>0</v>
      </c>
      <c r="BJ412" s="17" t="s">
        <v>82</v>
      </c>
      <c r="BK412" s="177">
        <f t="shared" si="159"/>
        <v>0</v>
      </c>
      <c r="BL412" s="17" t="s">
        <v>82</v>
      </c>
      <c r="BM412" s="176" t="s">
        <v>1176</v>
      </c>
    </row>
    <row r="413" spans="1:65" s="2" customFormat="1" ht="24.2" customHeight="1">
      <c r="A413" s="34"/>
      <c r="B413" s="35"/>
      <c r="C413" s="164" t="s">
        <v>1177</v>
      </c>
      <c r="D413" s="164" t="s">
        <v>115</v>
      </c>
      <c r="E413" s="165" t="s">
        <v>1178</v>
      </c>
      <c r="F413" s="166" t="s">
        <v>1179</v>
      </c>
      <c r="G413" s="167" t="s">
        <v>118</v>
      </c>
      <c r="H413" s="168">
        <v>1</v>
      </c>
      <c r="I413" s="169"/>
      <c r="J413" s="170">
        <f t="shared" si="150"/>
        <v>0</v>
      </c>
      <c r="K413" s="166" t="s">
        <v>119</v>
      </c>
      <c r="L413" s="171"/>
      <c r="M413" s="172" t="s">
        <v>1</v>
      </c>
      <c r="N413" s="173" t="s">
        <v>39</v>
      </c>
      <c r="O413" s="71"/>
      <c r="P413" s="174">
        <f t="shared" si="151"/>
        <v>0</v>
      </c>
      <c r="Q413" s="174">
        <v>0</v>
      </c>
      <c r="R413" s="174">
        <f t="shared" si="152"/>
        <v>0</v>
      </c>
      <c r="S413" s="174">
        <v>0</v>
      </c>
      <c r="T413" s="175">
        <f t="shared" si="153"/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76" t="s">
        <v>84</v>
      </c>
      <c r="AT413" s="176" t="s">
        <v>115</v>
      </c>
      <c r="AU413" s="176" t="s">
        <v>74</v>
      </c>
      <c r="AY413" s="17" t="s">
        <v>120</v>
      </c>
      <c r="BE413" s="177">
        <f t="shared" si="154"/>
        <v>0</v>
      </c>
      <c r="BF413" s="177">
        <f t="shared" si="155"/>
        <v>0</v>
      </c>
      <c r="BG413" s="177">
        <f t="shared" si="156"/>
        <v>0</v>
      </c>
      <c r="BH413" s="177">
        <f t="shared" si="157"/>
        <v>0</v>
      </c>
      <c r="BI413" s="177">
        <f t="shared" si="158"/>
        <v>0</v>
      </c>
      <c r="BJ413" s="17" t="s">
        <v>82</v>
      </c>
      <c r="BK413" s="177">
        <f t="shared" si="159"/>
        <v>0</v>
      </c>
      <c r="BL413" s="17" t="s">
        <v>82</v>
      </c>
      <c r="BM413" s="176" t="s">
        <v>1180</v>
      </c>
    </row>
    <row r="414" spans="1:65" s="2" customFormat="1" ht="24.2" customHeight="1">
      <c r="A414" s="34"/>
      <c r="B414" s="35"/>
      <c r="C414" s="164" t="s">
        <v>1181</v>
      </c>
      <c r="D414" s="164" t="s">
        <v>115</v>
      </c>
      <c r="E414" s="165" t="s">
        <v>1182</v>
      </c>
      <c r="F414" s="166" t="s">
        <v>1183</v>
      </c>
      <c r="G414" s="167" t="s">
        <v>118</v>
      </c>
      <c r="H414" s="168">
        <v>1</v>
      </c>
      <c r="I414" s="169"/>
      <c r="J414" s="170">
        <f t="shared" si="150"/>
        <v>0</v>
      </c>
      <c r="K414" s="166" t="s">
        <v>119</v>
      </c>
      <c r="L414" s="171"/>
      <c r="M414" s="172" t="s">
        <v>1</v>
      </c>
      <c r="N414" s="173" t="s">
        <v>39</v>
      </c>
      <c r="O414" s="71"/>
      <c r="P414" s="174">
        <f t="shared" si="151"/>
        <v>0</v>
      </c>
      <c r="Q414" s="174">
        <v>0</v>
      </c>
      <c r="R414" s="174">
        <f t="shared" si="152"/>
        <v>0</v>
      </c>
      <c r="S414" s="174">
        <v>0</v>
      </c>
      <c r="T414" s="175">
        <f t="shared" si="153"/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76" t="s">
        <v>84</v>
      </c>
      <c r="AT414" s="176" t="s">
        <v>115</v>
      </c>
      <c r="AU414" s="176" t="s">
        <v>74</v>
      </c>
      <c r="AY414" s="17" t="s">
        <v>120</v>
      </c>
      <c r="BE414" s="177">
        <f t="shared" si="154"/>
        <v>0</v>
      </c>
      <c r="BF414" s="177">
        <f t="shared" si="155"/>
        <v>0</v>
      </c>
      <c r="BG414" s="177">
        <f t="shared" si="156"/>
        <v>0</v>
      </c>
      <c r="BH414" s="177">
        <f t="shared" si="157"/>
        <v>0</v>
      </c>
      <c r="BI414" s="177">
        <f t="shared" si="158"/>
        <v>0</v>
      </c>
      <c r="BJ414" s="17" t="s">
        <v>82</v>
      </c>
      <c r="BK414" s="177">
        <f t="shared" si="159"/>
        <v>0</v>
      </c>
      <c r="BL414" s="17" t="s">
        <v>82</v>
      </c>
      <c r="BM414" s="176" t="s">
        <v>1184</v>
      </c>
    </row>
    <row r="415" spans="1:65" s="2" customFormat="1" ht="37.9" customHeight="1">
      <c r="A415" s="34"/>
      <c r="B415" s="35"/>
      <c r="C415" s="164" t="s">
        <v>1185</v>
      </c>
      <c r="D415" s="164" t="s">
        <v>115</v>
      </c>
      <c r="E415" s="165" t="s">
        <v>1186</v>
      </c>
      <c r="F415" s="166" t="s">
        <v>1187</v>
      </c>
      <c r="G415" s="167" t="s">
        <v>118</v>
      </c>
      <c r="H415" s="168">
        <v>1</v>
      </c>
      <c r="I415" s="169"/>
      <c r="J415" s="170">
        <f t="shared" si="150"/>
        <v>0</v>
      </c>
      <c r="K415" s="166" t="s">
        <v>119</v>
      </c>
      <c r="L415" s="171"/>
      <c r="M415" s="172" t="s">
        <v>1</v>
      </c>
      <c r="N415" s="173" t="s">
        <v>39</v>
      </c>
      <c r="O415" s="71"/>
      <c r="P415" s="174">
        <f t="shared" si="151"/>
        <v>0</v>
      </c>
      <c r="Q415" s="174">
        <v>0</v>
      </c>
      <c r="R415" s="174">
        <f t="shared" si="152"/>
        <v>0</v>
      </c>
      <c r="S415" s="174">
        <v>0</v>
      </c>
      <c r="T415" s="175">
        <f t="shared" si="153"/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76" t="s">
        <v>84</v>
      </c>
      <c r="AT415" s="176" t="s">
        <v>115</v>
      </c>
      <c r="AU415" s="176" t="s">
        <v>74</v>
      </c>
      <c r="AY415" s="17" t="s">
        <v>120</v>
      </c>
      <c r="BE415" s="177">
        <f t="shared" si="154"/>
        <v>0</v>
      </c>
      <c r="BF415" s="177">
        <f t="shared" si="155"/>
        <v>0</v>
      </c>
      <c r="BG415" s="177">
        <f t="shared" si="156"/>
        <v>0</v>
      </c>
      <c r="BH415" s="177">
        <f t="shared" si="157"/>
        <v>0</v>
      </c>
      <c r="BI415" s="177">
        <f t="shared" si="158"/>
        <v>0</v>
      </c>
      <c r="BJ415" s="17" t="s">
        <v>82</v>
      </c>
      <c r="BK415" s="177">
        <f t="shared" si="159"/>
        <v>0</v>
      </c>
      <c r="BL415" s="17" t="s">
        <v>82</v>
      </c>
      <c r="BM415" s="176" t="s">
        <v>1188</v>
      </c>
    </row>
    <row r="416" spans="1:65" s="2" customFormat="1" ht="33" customHeight="1">
      <c r="A416" s="34"/>
      <c r="B416" s="35"/>
      <c r="C416" s="164" t="s">
        <v>1189</v>
      </c>
      <c r="D416" s="164" t="s">
        <v>115</v>
      </c>
      <c r="E416" s="165" t="s">
        <v>1190</v>
      </c>
      <c r="F416" s="166" t="s">
        <v>1191</v>
      </c>
      <c r="G416" s="167" t="s">
        <v>118</v>
      </c>
      <c r="H416" s="168">
        <v>1</v>
      </c>
      <c r="I416" s="169"/>
      <c r="J416" s="170">
        <f t="shared" si="150"/>
        <v>0</v>
      </c>
      <c r="K416" s="166" t="s">
        <v>119</v>
      </c>
      <c r="L416" s="171"/>
      <c r="M416" s="172" t="s">
        <v>1</v>
      </c>
      <c r="N416" s="173" t="s">
        <v>39</v>
      </c>
      <c r="O416" s="71"/>
      <c r="P416" s="174">
        <f t="shared" si="151"/>
        <v>0</v>
      </c>
      <c r="Q416" s="174">
        <v>0</v>
      </c>
      <c r="R416" s="174">
        <f t="shared" si="152"/>
        <v>0</v>
      </c>
      <c r="S416" s="174">
        <v>0</v>
      </c>
      <c r="T416" s="175">
        <f t="shared" si="15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76" t="s">
        <v>84</v>
      </c>
      <c r="AT416" s="176" t="s">
        <v>115</v>
      </c>
      <c r="AU416" s="176" t="s">
        <v>74</v>
      </c>
      <c r="AY416" s="17" t="s">
        <v>120</v>
      </c>
      <c r="BE416" s="177">
        <f t="shared" si="154"/>
        <v>0</v>
      </c>
      <c r="BF416" s="177">
        <f t="shared" si="155"/>
        <v>0</v>
      </c>
      <c r="BG416" s="177">
        <f t="shared" si="156"/>
        <v>0</v>
      </c>
      <c r="BH416" s="177">
        <f t="shared" si="157"/>
        <v>0</v>
      </c>
      <c r="BI416" s="177">
        <f t="shared" si="158"/>
        <v>0</v>
      </c>
      <c r="BJ416" s="17" t="s">
        <v>82</v>
      </c>
      <c r="BK416" s="177">
        <f t="shared" si="159"/>
        <v>0</v>
      </c>
      <c r="BL416" s="17" t="s">
        <v>82</v>
      </c>
      <c r="BM416" s="176" t="s">
        <v>1192</v>
      </c>
    </row>
    <row r="417" spans="1:65" s="2" customFormat="1" ht="24.2" customHeight="1">
      <c r="A417" s="34"/>
      <c r="B417" s="35"/>
      <c r="C417" s="164" t="s">
        <v>1193</v>
      </c>
      <c r="D417" s="164" t="s">
        <v>115</v>
      </c>
      <c r="E417" s="165" t="s">
        <v>1194</v>
      </c>
      <c r="F417" s="166" t="s">
        <v>1195</v>
      </c>
      <c r="G417" s="167" t="s">
        <v>118</v>
      </c>
      <c r="H417" s="168">
        <v>1</v>
      </c>
      <c r="I417" s="169"/>
      <c r="J417" s="170">
        <f t="shared" si="150"/>
        <v>0</v>
      </c>
      <c r="K417" s="166" t="s">
        <v>119</v>
      </c>
      <c r="L417" s="171"/>
      <c r="M417" s="172" t="s">
        <v>1</v>
      </c>
      <c r="N417" s="173" t="s">
        <v>39</v>
      </c>
      <c r="O417" s="71"/>
      <c r="P417" s="174">
        <f t="shared" si="151"/>
        <v>0</v>
      </c>
      <c r="Q417" s="174">
        <v>0</v>
      </c>
      <c r="R417" s="174">
        <f t="shared" si="152"/>
        <v>0</v>
      </c>
      <c r="S417" s="174">
        <v>0</v>
      </c>
      <c r="T417" s="175">
        <f t="shared" si="153"/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76" t="s">
        <v>84</v>
      </c>
      <c r="AT417" s="176" t="s">
        <v>115</v>
      </c>
      <c r="AU417" s="176" t="s">
        <v>74</v>
      </c>
      <c r="AY417" s="17" t="s">
        <v>120</v>
      </c>
      <c r="BE417" s="177">
        <f t="shared" si="154"/>
        <v>0</v>
      </c>
      <c r="BF417" s="177">
        <f t="shared" si="155"/>
        <v>0</v>
      </c>
      <c r="BG417" s="177">
        <f t="shared" si="156"/>
        <v>0</v>
      </c>
      <c r="BH417" s="177">
        <f t="shared" si="157"/>
        <v>0</v>
      </c>
      <c r="BI417" s="177">
        <f t="shared" si="158"/>
        <v>0</v>
      </c>
      <c r="BJ417" s="17" t="s">
        <v>82</v>
      </c>
      <c r="BK417" s="177">
        <f t="shared" si="159"/>
        <v>0</v>
      </c>
      <c r="BL417" s="17" t="s">
        <v>82</v>
      </c>
      <c r="BM417" s="176" t="s">
        <v>1196</v>
      </c>
    </row>
    <row r="418" spans="1:65" s="2" customFormat="1" ht="24.2" customHeight="1">
      <c r="A418" s="34"/>
      <c r="B418" s="35"/>
      <c r="C418" s="164" t="s">
        <v>1197</v>
      </c>
      <c r="D418" s="164" t="s">
        <v>115</v>
      </c>
      <c r="E418" s="165" t="s">
        <v>1198</v>
      </c>
      <c r="F418" s="166" t="s">
        <v>1199</v>
      </c>
      <c r="G418" s="167" t="s">
        <v>118</v>
      </c>
      <c r="H418" s="168">
        <v>1</v>
      </c>
      <c r="I418" s="169"/>
      <c r="J418" s="170">
        <f t="shared" si="150"/>
        <v>0</v>
      </c>
      <c r="K418" s="166" t="s">
        <v>119</v>
      </c>
      <c r="L418" s="171"/>
      <c r="M418" s="172" t="s">
        <v>1</v>
      </c>
      <c r="N418" s="173" t="s">
        <v>39</v>
      </c>
      <c r="O418" s="71"/>
      <c r="P418" s="174">
        <f t="shared" si="151"/>
        <v>0</v>
      </c>
      <c r="Q418" s="174">
        <v>0</v>
      </c>
      <c r="R418" s="174">
        <f t="shared" si="152"/>
        <v>0</v>
      </c>
      <c r="S418" s="174">
        <v>0</v>
      </c>
      <c r="T418" s="175">
        <f t="shared" si="153"/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76" t="s">
        <v>84</v>
      </c>
      <c r="AT418" s="176" t="s">
        <v>115</v>
      </c>
      <c r="AU418" s="176" t="s">
        <v>74</v>
      </c>
      <c r="AY418" s="17" t="s">
        <v>120</v>
      </c>
      <c r="BE418" s="177">
        <f t="shared" si="154"/>
        <v>0</v>
      </c>
      <c r="BF418" s="177">
        <f t="shared" si="155"/>
        <v>0</v>
      </c>
      <c r="BG418" s="177">
        <f t="shared" si="156"/>
        <v>0</v>
      </c>
      <c r="BH418" s="177">
        <f t="shared" si="157"/>
        <v>0</v>
      </c>
      <c r="BI418" s="177">
        <f t="shared" si="158"/>
        <v>0</v>
      </c>
      <c r="BJ418" s="17" t="s">
        <v>82</v>
      </c>
      <c r="BK418" s="177">
        <f t="shared" si="159"/>
        <v>0</v>
      </c>
      <c r="BL418" s="17" t="s">
        <v>82</v>
      </c>
      <c r="BM418" s="176" t="s">
        <v>1200</v>
      </c>
    </row>
    <row r="419" spans="1:65" s="2" customFormat="1" ht="49.15" customHeight="1">
      <c r="A419" s="34"/>
      <c r="B419" s="35"/>
      <c r="C419" s="164" t="s">
        <v>1201</v>
      </c>
      <c r="D419" s="164" t="s">
        <v>115</v>
      </c>
      <c r="E419" s="165" t="s">
        <v>1202</v>
      </c>
      <c r="F419" s="166" t="s">
        <v>1203</v>
      </c>
      <c r="G419" s="167" t="s">
        <v>675</v>
      </c>
      <c r="H419" s="168">
        <v>1</v>
      </c>
      <c r="I419" s="169"/>
      <c r="J419" s="170">
        <f t="shared" si="150"/>
        <v>0</v>
      </c>
      <c r="K419" s="166" t="s">
        <v>119</v>
      </c>
      <c r="L419" s="171"/>
      <c r="M419" s="172" t="s">
        <v>1</v>
      </c>
      <c r="N419" s="173" t="s">
        <v>39</v>
      </c>
      <c r="O419" s="71"/>
      <c r="P419" s="174">
        <f t="shared" si="151"/>
        <v>0</v>
      </c>
      <c r="Q419" s="174">
        <v>0</v>
      </c>
      <c r="R419" s="174">
        <f t="shared" si="152"/>
        <v>0</v>
      </c>
      <c r="S419" s="174">
        <v>0</v>
      </c>
      <c r="T419" s="175">
        <f t="shared" si="153"/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76" t="s">
        <v>84</v>
      </c>
      <c r="AT419" s="176" t="s">
        <v>115</v>
      </c>
      <c r="AU419" s="176" t="s">
        <v>74</v>
      </c>
      <c r="AY419" s="17" t="s">
        <v>120</v>
      </c>
      <c r="BE419" s="177">
        <f t="shared" si="154"/>
        <v>0</v>
      </c>
      <c r="BF419" s="177">
        <f t="shared" si="155"/>
        <v>0</v>
      </c>
      <c r="BG419" s="177">
        <f t="shared" si="156"/>
        <v>0</v>
      </c>
      <c r="BH419" s="177">
        <f t="shared" si="157"/>
        <v>0</v>
      </c>
      <c r="BI419" s="177">
        <f t="shared" si="158"/>
        <v>0</v>
      </c>
      <c r="BJ419" s="17" t="s">
        <v>82</v>
      </c>
      <c r="BK419" s="177">
        <f t="shared" si="159"/>
        <v>0</v>
      </c>
      <c r="BL419" s="17" t="s">
        <v>82</v>
      </c>
      <c r="BM419" s="176" t="s">
        <v>1204</v>
      </c>
    </row>
    <row r="420" spans="1:65" s="2" customFormat="1" ht="49.15" customHeight="1">
      <c r="A420" s="34"/>
      <c r="B420" s="35"/>
      <c r="C420" s="164" t="s">
        <v>1205</v>
      </c>
      <c r="D420" s="164" t="s">
        <v>115</v>
      </c>
      <c r="E420" s="165" t="s">
        <v>1206</v>
      </c>
      <c r="F420" s="166" t="s">
        <v>1207</v>
      </c>
      <c r="G420" s="167" t="s">
        <v>675</v>
      </c>
      <c r="H420" s="168">
        <v>1</v>
      </c>
      <c r="I420" s="169"/>
      <c r="J420" s="170">
        <f t="shared" si="150"/>
        <v>0</v>
      </c>
      <c r="K420" s="166" t="s">
        <v>119</v>
      </c>
      <c r="L420" s="171"/>
      <c r="M420" s="172" t="s">
        <v>1</v>
      </c>
      <c r="N420" s="173" t="s">
        <v>39</v>
      </c>
      <c r="O420" s="71"/>
      <c r="P420" s="174">
        <f t="shared" si="151"/>
        <v>0</v>
      </c>
      <c r="Q420" s="174">
        <v>0</v>
      </c>
      <c r="R420" s="174">
        <f t="shared" si="152"/>
        <v>0</v>
      </c>
      <c r="S420" s="174">
        <v>0</v>
      </c>
      <c r="T420" s="175">
        <f t="shared" si="153"/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76" t="s">
        <v>84</v>
      </c>
      <c r="AT420" s="176" t="s">
        <v>115</v>
      </c>
      <c r="AU420" s="176" t="s">
        <v>74</v>
      </c>
      <c r="AY420" s="17" t="s">
        <v>120</v>
      </c>
      <c r="BE420" s="177">
        <f t="shared" si="154"/>
        <v>0</v>
      </c>
      <c r="BF420" s="177">
        <f t="shared" si="155"/>
        <v>0</v>
      </c>
      <c r="BG420" s="177">
        <f t="shared" si="156"/>
        <v>0</v>
      </c>
      <c r="BH420" s="177">
        <f t="shared" si="157"/>
        <v>0</v>
      </c>
      <c r="BI420" s="177">
        <f t="shared" si="158"/>
        <v>0</v>
      </c>
      <c r="BJ420" s="17" t="s">
        <v>82</v>
      </c>
      <c r="BK420" s="177">
        <f t="shared" si="159"/>
        <v>0</v>
      </c>
      <c r="BL420" s="17" t="s">
        <v>82</v>
      </c>
      <c r="BM420" s="176" t="s">
        <v>1208</v>
      </c>
    </row>
    <row r="421" spans="1:65" s="2" customFormat="1" ht="16.5" customHeight="1">
      <c r="A421" s="34"/>
      <c r="B421" s="35"/>
      <c r="C421" s="164" t="s">
        <v>1209</v>
      </c>
      <c r="D421" s="164" t="s">
        <v>115</v>
      </c>
      <c r="E421" s="165" t="s">
        <v>1210</v>
      </c>
      <c r="F421" s="166" t="s">
        <v>1211</v>
      </c>
      <c r="G421" s="167" t="s">
        <v>118</v>
      </c>
      <c r="H421" s="168">
        <v>1</v>
      </c>
      <c r="I421" s="169"/>
      <c r="J421" s="170">
        <f t="shared" si="150"/>
        <v>0</v>
      </c>
      <c r="K421" s="166" t="s">
        <v>119</v>
      </c>
      <c r="L421" s="171"/>
      <c r="M421" s="172" t="s">
        <v>1</v>
      </c>
      <c r="N421" s="173" t="s">
        <v>39</v>
      </c>
      <c r="O421" s="71"/>
      <c r="P421" s="174">
        <f t="shared" si="151"/>
        <v>0</v>
      </c>
      <c r="Q421" s="174">
        <v>0</v>
      </c>
      <c r="R421" s="174">
        <f t="shared" si="152"/>
        <v>0</v>
      </c>
      <c r="S421" s="174">
        <v>0</v>
      </c>
      <c r="T421" s="175">
        <f t="shared" si="153"/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76" t="s">
        <v>84</v>
      </c>
      <c r="AT421" s="176" t="s">
        <v>115</v>
      </c>
      <c r="AU421" s="176" t="s">
        <v>74</v>
      </c>
      <c r="AY421" s="17" t="s">
        <v>120</v>
      </c>
      <c r="BE421" s="177">
        <f t="shared" si="154"/>
        <v>0</v>
      </c>
      <c r="BF421" s="177">
        <f t="shared" si="155"/>
        <v>0</v>
      </c>
      <c r="BG421" s="177">
        <f t="shared" si="156"/>
        <v>0</v>
      </c>
      <c r="BH421" s="177">
        <f t="shared" si="157"/>
        <v>0</v>
      </c>
      <c r="BI421" s="177">
        <f t="shared" si="158"/>
        <v>0</v>
      </c>
      <c r="BJ421" s="17" t="s">
        <v>82</v>
      </c>
      <c r="BK421" s="177">
        <f t="shared" si="159"/>
        <v>0</v>
      </c>
      <c r="BL421" s="17" t="s">
        <v>82</v>
      </c>
      <c r="BM421" s="176" t="s">
        <v>1212</v>
      </c>
    </row>
    <row r="422" spans="1:65" s="2" customFormat="1" ht="37.9" customHeight="1">
      <c r="A422" s="34"/>
      <c r="B422" s="35"/>
      <c r="C422" s="164" t="s">
        <v>1213</v>
      </c>
      <c r="D422" s="164" t="s">
        <v>115</v>
      </c>
      <c r="E422" s="165" t="s">
        <v>1214</v>
      </c>
      <c r="F422" s="166" t="s">
        <v>1215</v>
      </c>
      <c r="G422" s="167" t="s">
        <v>118</v>
      </c>
      <c r="H422" s="168">
        <v>1</v>
      </c>
      <c r="I422" s="169"/>
      <c r="J422" s="170">
        <f t="shared" si="150"/>
        <v>0</v>
      </c>
      <c r="K422" s="166" t="s">
        <v>119</v>
      </c>
      <c r="L422" s="171"/>
      <c r="M422" s="172" t="s">
        <v>1</v>
      </c>
      <c r="N422" s="173" t="s">
        <v>39</v>
      </c>
      <c r="O422" s="71"/>
      <c r="P422" s="174">
        <f t="shared" si="151"/>
        <v>0</v>
      </c>
      <c r="Q422" s="174">
        <v>0</v>
      </c>
      <c r="R422" s="174">
        <f t="shared" si="152"/>
        <v>0</v>
      </c>
      <c r="S422" s="174">
        <v>0</v>
      </c>
      <c r="T422" s="175">
        <f t="shared" si="153"/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76" t="s">
        <v>84</v>
      </c>
      <c r="AT422" s="176" t="s">
        <v>115</v>
      </c>
      <c r="AU422" s="176" t="s">
        <v>74</v>
      </c>
      <c r="AY422" s="17" t="s">
        <v>120</v>
      </c>
      <c r="BE422" s="177">
        <f t="shared" si="154"/>
        <v>0</v>
      </c>
      <c r="BF422" s="177">
        <f t="shared" si="155"/>
        <v>0</v>
      </c>
      <c r="BG422" s="177">
        <f t="shared" si="156"/>
        <v>0</v>
      </c>
      <c r="BH422" s="177">
        <f t="shared" si="157"/>
        <v>0</v>
      </c>
      <c r="BI422" s="177">
        <f t="shared" si="158"/>
        <v>0</v>
      </c>
      <c r="BJ422" s="17" t="s">
        <v>82</v>
      </c>
      <c r="BK422" s="177">
        <f t="shared" si="159"/>
        <v>0</v>
      </c>
      <c r="BL422" s="17" t="s">
        <v>82</v>
      </c>
      <c r="BM422" s="176" t="s">
        <v>1216</v>
      </c>
    </row>
    <row r="423" spans="1:65" s="2" customFormat="1" ht="16.5" customHeight="1">
      <c r="A423" s="34"/>
      <c r="B423" s="35"/>
      <c r="C423" s="164" t="s">
        <v>1217</v>
      </c>
      <c r="D423" s="164" t="s">
        <v>115</v>
      </c>
      <c r="E423" s="165" t="s">
        <v>1218</v>
      </c>
      <c r="F423" s="166" t="s">
        <v>1219</v>
      </c>
      <c r="G423" s="167" t="s">
        <v>118</v>
      </c>
      <c r="H423" s="168">
        <v>1</v>
      </c>
      <c r="I423" s="169"/>
      <c r="J423" s="170">
        <f t="shared" si="150"/>
        <v>0</v>
      </c>
      <c r="K423" s="166" t="s">
        <v>119</v>
      </c>
      <c r="L423" s="171"/>
      <c r="M423" s="172" t="s">
        <v>1</v>
      </c>
      <c r="N423" s="173" t="s">
        <v>39</v>
      </c>
      <c r="O423" s="71"/>
      <c r="P423" s="174">
        <f t="shared" si="151"/>
        <v>0</v>
      </c>
      <c r="Q423" s="174">
        <v>0</v>
      </c>
      <c r="R423" s="174">
        <f t="shared" si="152"/>
        <v>0</v>
      </c>
      <c r="S423" s="174">
        <v>0</v>
      </c>
      <c r="T423" s="175">
        <f t="shared" si="15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76" t="s">
        <v>84</v>
      </c>
      <c r="AT423" s="176" t="s">
        <v>115</v>
      </c>
      <c r="AU423" s="176" t="s">
        <v>74</v>
      </c>
      <c r="AY423" s="17" t="s">
        <v>120</v>
      </c>
      <c r="BE423" s="177">
        <f t="shared" si="154"/>
        <v>0</v>
      </c>
      <c r="BF423" s="177">
        <f t="shared" si="155"/>
        <v>0</v>
      </c>
      <c r="BG423" s="177">
        <f t="shared" si="156"/>
        <v>0</v>
      </c>
      <c r="BH423" s="177">
        <f t="shared" si="157"/>
        <v>0</v>
      </c>
      <c r="BI423" s="177">
        <f t="shared" si="158"/>
        <v>0</v>
      </c>
      <c r="BJ423" s="17" t="s">
        <v>82</v>
      </c>
      <c r="BK423" s="177">
        <f t="shared" si="159"/>
        <v>0</v>
      </c>
      <c r="BL423" s="17" t="s">
        <v>82</v>
      </c>
      <c r="BM423" s="176" t="s">
        <v>1220</v>
      </c>
    </row>
    <row r="424" spans="1:65" s="2" customFormat="1" ht="21.75" customHeight="1">
      <c r="A424" s="34"/>
      <c r="B424" s="35"/>
      <c r="C424" s="164" t="s">
        <v>1221</v>
      </c>
      <c r="D424" s="164" t="s">
        <v>115</v>
      </c>
      <c r="E424" s="165" t="s">
        <v>1222</v>
      </c>
      <c r="F424" s="166" t="s">
        <v>1223</v>
      </c>
      <c r="G424" s="167" t="s">
        <v>118</v>
      </c>
      <c r="H424" s="168">
        <v>1</v>
      </c>
      <c r="I424" s="169"/>
      <c r="J424" s="170">
        <f t="shared" si="150"/>
        <v>0</v>
      </c>
      <c r="K424" s="166" t="s">
        <v>119</v>
      </c>
      <c r="L424" s="171"/>
      <c r="M424" s="172" t="s">
        <v>1</v>
      </c>
      <c r="N424" s="173" t="s">
        <v>39</v>
      </c>
      <c r="O424" s="71"/>
      <c r="P424" s="174">
        <f t="shared" si="151"/>
        <v>0</v>
      </c>
      <c r="Q424" s="174">
        <v>0</v>
      </c>
      <c r="R424" s="174">
        <f t="shared" si="152"/>
        <v>0</v>
      </c>
      <c r="S424" s="174">
        <v>0</v>
      </c>
      <c r="T424" s="175">
        <f t="shared" si="15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76" t="s">
        <v>84</v>
      </c>
      <c r="AT424" s="176" t="s">
        <v>115</v>
      </c>
      <c r="AU424" s="176" t="s">
        <v>74</v>
      </c>
      <c r="AY424" s="17" t="s">
        <v>120</v>
      </c>
      <c r="BE424" s="177">
        <f t="shared" si="154"/>
        <v>0</v>
      </c>
      <c r="BF424" s="177">
        <f t="shared" si="155"/>
        <v>0</v>
      </c>
      <c r="BG424" s="177">
        <f t="shared" si="156"/>
        <v>0</v>
      </c>
      <c r="BH424" s="177">
        <f t="shared" si="157"/>
        <v>0</v>
      </c>
      <c r="BI424" s="177">
        <f t="shared" si="158"/>
        <v>0</v>
      </c>
      <c r="BJ424" s="17" t="s">
        <v>82</v>
      </c>
      <c r="BK424" s="177">
        <f t="shared" si="159"/>
        <v>0</v>
      </c>
      <c r="BL424" s="17" t="s">
        <v>82</v>
      </c>
      <c r="BM424" s="176" t="s">
        <v>1224</v>
      </c>
    </row>
    <row r="425" spans="1:65" s="2" customFormat="1" ht="49.15" customHeight="1">
      <c r="A425" s="34"/>
      <c r="B425" s="35"/>
      <c r="C425" s="164" t="s">
        <v>1225</v>
      </c>
      <c r="D425" s="164" t="s">
        <v>115</v>
      </c>
      <c r="E425" s="165" t="s">
        <v>1226</v>
      </c>
      <c r="F425" s="166" t="s">
        <v>1227</v>
      </c>
      <c r="G425" s="167" t="s">
        <v>118</v>
      </c>
      <c r="H425" s="168">
        <v>1</v>
      </c>
      <c r="I425" s="169"/>
      <c r="J425" s="170">
        <f t="shared" si="150"/>
        <v>0</v>
      </c>
      <c r="K425" s="166" t="s">
        <v>119</v>
      </c>
      <c r="L425" s="171"/>
      <c r="M425" s="172" t="s">
        <v>1</v>
      </c>
      <c r="N425" s="173" t="s">
        <v>39</v>
      </c>
      <c r="O425" s="71"/>
      <c r="P425" s="174">
        <f t="shared" si="151"/>
        <v>0</v>
      </c>
      <c r="Q425" s="174">
        <v>0</v>
      </c>
      <c r="R425" s="174">
        <f t="shared" si="152"/>
        <v>0</v>
      </c>
      <c r="S425" s="174">
        <v>0</v>
      </c>
      <c r="T425" s="175">
        <f t="shared" si="15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76" t="s">
        <v>84</v>
      </c>
      <c r="AT425" s="176" t="s">
        <v>115</v>
      </c>
      <c r="AU425" s="176" t="s">
        <v>74</v>
      </c>
      <c r="AY425" s="17" t="s">
        <v>120</v>
      </c>
      <c r="BE425" s="177">
        <f t="shared" si="154"/>
        <v>0</v>
      </c>
      <c r="BF425" s="177">
        <f t="shared" si="155"/>
        <v>0</v>
      </c>
      <c r="BG425" s="177">
        <f t="shared" si="156"/>
        <v>0</v>
      </c>
      <c r="BH425" s="177">
        <f t="shared" si="157"/>
        <v>0</v>
      </c>
      <c r="BI425" s="177">
        <f t="shared" si="158"/>
        <v>0</v>
      </c>
      <c r="BJ425" s="17" t="s">
        <v>82</v>
      </c>
      <c r="BK425" s="177">
        <f t="shared" si="159"/>
        <v>0</v>
      </c>
      <c r="BL425" s="17" t="s">
        <v>82</v>
      </c>
      <c r="BM425" s="176" t="s">
        <v>1228</v>
      </c>
    </row>
    <row r="426" spans="1:65" s="2" customFormat="1" ht="49.15" customHeight="1">
      <c r="A426" s="34"/>
      <c r="B426" s="35"/>
      <c r="C426" s="164" t="s">
        <v>1229</v>
      </c>
      <c r="D426" s="164" t="s">
        <v>115</v>
      </c>
      <c r="E426" s="165" t="s">
        <v>1230</v>
      </c>
      <c r="F426" s="166" t="s">
        <v>1231</v>
      </c>
      <c r="G426" s="167" t="s">
        <v>118</v>
      </c>
      <c r="H426" s="168">
        <v>1</v>
      </c>
      <c r="I426" s="169"/>
      <c r="J426" s="170">
        <f t="shared" si="150"/>
        <v>0</v>
      </c>
      <c r="K426" s="166" t="s">
        <v>119</v>
      </c>
      <c r="L426" s="171"/>
      <c r="M426" s="172" t="s">
        <v>1</v>
      </c>
      <c r="N426" s="173" t="s">
        <v>39</v>
      </c>
      <c r="O426" s="71"/>
      <c r="P426" s="174">
        <f t="shared" si="151"/>
        <v>0</v>
      </c>
      <c r="Q426" s="174">
        <v>0</v>
      </c>
      <c r="R426" s="174">
        <f t="shared" si="152"/>
        <v>0</v>
      </c>
      <c r="S426" s="174">
        <v>0</v>
      </c>
      <c r="T426" s="175">
        <f t="shared" si="15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76" t="s">
        <v>84</v>
      </c>
      <c r="AT426" s="176" t="s">
        <v>115</v>
      </c>
      <c r="AU426" s="176" t="s">
        <v>74</v>
      </c>
      <c r="AY426" s="17" t="s">
        <v>120</v>
      </c>
      <c r="BE426" s="177">
        <f t="shared" si="154"/>
        <v>0</v>
      </c>
      <c r="BF426" s="177">
        <f t="shared" si="155"/>
        <v>0</v>
      </c>
      <c r="BG426" s="177">
        <f t="shared" si="156"/>
        <v>0</v>
      </c>
      <c r="BH426" s="177">
        <f t="shared" si="157"/>
        <v>0</v>
      </c>
      <c r="BI426" s="177">
        <f t="shared" si="158"/>
        <v>0</v>
      </c>
      <c r="BJ426" s="17" t="s">
        <v>82</v>
      </c>
      <c r="BK426" s="177">
        <f t="shared" si="159"/>
        <v>0</v>
      </c>
      <c r="BL426" s="17" t="s">
        <v>82</v>
      </c>
      <c r="BM426" s="176" t="s">
        <v>1232</v>
      </c>
    </row>
    <row r="427" spans="1:65" s="2" customFormat="1" ht="44.25" customHeight="1">
      <c r="A427" s="34"/>
      <c r="B427" s="35"/>
      <c r="C427" s="164" t="s">
        <v>1233</v>
      </c>
      <c r="D427" s="164" t="s">
        <v>115</v>
      </c>
      <c r="E427" s="165" t="s">
        <v>1234</v>
      </c>
      <c r="F427" s="166" t="s">
        <v>1235</v>
      </c>
      <c r="G427" s="167" t="s">
        <v>118</v>
      </c>
      <c r="H427" s="168">
        <v>1</v>
      </c>
      <c r="I427" s="169"/>
      <c r="J427" s="170">
        <f t="shared" si="150"/>
        <v>0</v>
      </c>
      <c r="K427" s="166" t="s">
        <v>119</v>
      </c>
      <c r="L427" s="171"/>
      <c r="M427" s="172" t="s">
        <v>1</v>
      </c>
      <c r="N427" s="173" t="s">
        <v>39</v>
      </c>
      <c r="O427" s="71"/>
      <c r="P427" s="174">
        <f t="shared" si="151"/>
        <v>0</v>
      </c>
      <c r="Q427" s="174">
        <v>0</v>
      </c>
      <c r="R427" s="174">
        <f t="shared" si="152"/>
        <v>0</v>
      </c>
      <c r="S427" s="174">
        <v>0</v>
      </c>
      <c r="T427" s="175">
        <f t="shared" si="153"/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76" t="s">
        <v>84</v>
      </c>
      <c r="AT427" s="176" t="s">
        <v>115</v>
      </c>
      <c r="AU427" s="176" t="s">
        <v>74</v>
      </c>
      <c r="AY427" s="17" t="s">
        <v>120</v>
      </c>
      <c r="BE427" s="177">
        <f t="shared" si="154"/>
        <v>0</v>
      </c>
      <c r="BF427" s="177">
        <f t="shared" si="155"/>
        <v>0</v>
      </c>
      <c r="BG427" s="177">
        <f t="shared" si="156"/>
        <v>0</v>
      </c>
      <c r="BH427" s="177">
        <f t="shared" si="157"/>
        <v>0</v>
      </c>
      <c r="BI427" s="177">
        <f t="shared" si="158"/>
        <v>0</v>
      </c>
      <c r="BJ427" s="17" t="s">
        <v>82</v>
      </c>
      <c r="BK427" s="177">
        <f t="shared" si="159"/>
        <v>0</v>
      </c>
      <c r="BL427" s="17" t="s">
        <v>82</v>
      </c>
      <c r="BM427" s="176" t="s">
        <v>1236</v>
      </c>
    </row>
    <row r="428" spans="1:65" s="2" customFormat="1" ht="24.2" customHeight="1">
      <c r="A428" s="34"/>
      <c r="B428" s="35"/>
      <c r="C428" s="164" t="s">
        <v>1237</v>
      </c>
      <c r="D428" s="164" t="s">
        <v>115</v>
      </c>
      <c r="E428" s="165" t="s">
        <v>1238</v>
      </c>
      <c r="F428" s="166" t="s">
        <v>1239</v>
      </c>
      <c r="G428" s="167" t="s">
        <v>118</v>
      </c>
      <c r="H428" s="168">
        <v>1</v>
      </c>
      <c r="I428" s="169"/>
      <c r="J428" s="170">
        <f t="shared" si="150"/>
        <v>0</v>
      </c>
      <c r="K428" s="166" t="s">
        <v>119</v>
      </c>
      <c r="L428" s="171"/>
      <c r="M428" s="172" t="s">
        <v>1</v>
      </c>
      <c r="N428" s="173" t="s">
        <v>39</v>
      </c>
      <c r="O428" s="71"/>
      <c r="P428" s="174">
        <f t="shared" si="151"/>
        <v>0</v>
      </c>
      <c r="Q428" s="174">
        <v>0</v>
      </c>
      <c r="R428" s="174">
        <f t="shared" si="152"/>
        <v>0</v>
      </c>
      <c r="S428" s="174">
        <v>0</v>
      </c>
      <c r="T428" s="175">
        <f t="shared" si="153"/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76" t="s">
        <v>84</v>
      </c>
      <c r="AT428" s="176" t="s">
        <v>115</v>
      </c>
      <c r="AU428" s="176" t="s">
        <v>74</v>
      </c>
      <c r="AY428" s="17" t="s">
        <v>120</v>
      </c>
      <c r="BE428" s="177">
        <f t="shared" si="154"/>
        <v>0</v>
      </c>
      <c r="BF428" s="177">
        <f t="shared" si="155"/>
        <v>0</v>
      </c>
      <c r="BG428" s="177">
        <f t="shared" si="156"/>
        <v>0</v>
      </c>
      <c r="BH428" s="177">
        <f t="shared" si="157"/>
        <v>0</v>
      </c>
      <c r="BI428" s="177">
        <f t="shared" si="158"/>
        <v>0</v>
      </c>
      <c r="BJ428" s="17" t="s">
        <v>82</v>
      </c>
      <c r="BK428" s="177">
        <f t="shared" si="159"/>
        <v>0</v>
      </c>
      <c r="BL428" s="17" t="s">
        <v>82</v>
      </c>
      <c r="BM428" s="176" t="s">
        <v>1240</v>
      </c>
    </row>
    <row r="429" spans="1:65" s="12" customFormat="1" ht="25.9" customHeight="1">
      <c r="B429" s="194"/>
      <c r="C429" s="195"/>
      <c r="D429" s="196" t="s">
        <v>73</v>
      </c>
      <c r="E429" s="197" t="s">
        <v>1241</v>
      </c>
      <c r="F429" s="197" t="s">
        <v>1242</v>
      </c>
      <c r="G429" s="195"/>
      <c r="H429" s="195"/>
      <c r="I429" s="198"/>
      <c r="J429" s="199">
        <f>BK429</f>
        <v>0</v>
      </c>
      <c r="K429" s="195"/>
      <c r="L429" s="200"/>
      <c r="M429" s="201"/>
      <c r="N429" s="202"/>
      <c r="O429" s="202"/>
      <c r="P429" s="203">
        <f>SUM(P430:P682)</f>
        <v>0</v>
      </c>
      <c r="Q429" s="202"/>
      <c r="R429" s="203">
        <f>SUM(R430:R682)</f>
        <v>0</v>
      </c>
      <c r="S429" s="202"/>
      <c r="T429" s="204">
        <f>SUM(T430:T682)</f>
        <v>0</v>
      </c>
      <c r="AR429" s="205" t="s">
        <v>131</v>
      </c>
      <c r="AT429" s="206" t="s">
        <v>73</v>
      </c>
      <c r="AU429" s="206" t="s">
        <v>74</v>
      </c>
      <c r="AY429" s="205" t="s">
        <v>120</v>
      </c>
      <c r="BK429" s="207">
        <f>SUM(BK430:BK682)</f>
        <v>0</v>
      </c>
    </row>
    <row r="430" spans="1:65" s="2" customFormat="1" ht="37.9" customHeight="1">
      <c r="A430" s="34"/>
      <c r="B430" s="35"/>
      <c r="C430" s="208" t="s">
        <v>1243</v>
      </c>
      <c r="D430" s="208" t="s">
        <v>1244</v>
      </c>
      <c r="E430" s="209" t="s">
        <v>1245</v>
      </c>
      <c r="F430" s="210" t="s">
        <v>1246</v>
      </c>
      <c r="G430" s="211" t="s">
        <v>675</v>
      </c>
      <c r="H430" s="212">
        <v>48</v>
      </c>
      <c r="I430" s="213"/>
      <c r="J430" s="214">
        <f>ROUND(I430*H430,2)</f>
        <v>0</v>
      </c>
      <c r="K430" s="210" t="s">
        <v>119</v>
      </c>
      <c r="L430" s="39"/>
      <c r="M430" s="215" t="s">
        <v>1</v>
      </c>
      <c r="N430" s="216" t="s">
        <v>39</v>
      </c>
      <c r="O430" s="71"/>
      <c r="P430" s="174">
        <f>O430*H430</f>
        <v>0</v>
      </c>
      <c r="Q430" s="174">
        <v>0</v>
      </c>
      <c r="R430" s="174">
        <f>Q430*H430</f>
        <v>0</v>
      </c>
      <c r="S430" s="174">
        <v>0</v>
      </c>
      <c r="T430" s="175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76" t="s">
        <v>82</v>
      </c>
      <c r="AT430" s="176" t="s">
        <v>1244</v>
      </c>
      <c r="AU430" s="176" t="s">
        <v>82</v>
      </c>
      <c r="AY430" s="17" t="s">
        <v>120</v>
      </c>
      <c r="BE430" s="177">
        <f>IF(N430="základní",J430,0)</f>
        <v>0</v>
      </c>
      <c r="BF430" s="177">
        <f>IF(N430="snížená",J430,0)</f>
        <v>0</v>
      </c>
      <c r="BG430" s="177">
        <f>IF(N430="zákl. přenesená",J430,0)</f>
        <v>0</v>
      </c>
      <c r="BH430" s="177">
        <f>IF(N430="sníž. přenesená",J430,0)</f>
        <v>0</v>
      </c>
      <c r="BI430" s="177">
        <f>IF(N430="nulová",J430,0)</f>
        <v>0</v>
      </c>
      <c r="BJ430" s="17" t="s">
        <v>82</v>
      </c>
      <c r="BK430" s="177">
        <f>ROUND(I430*H430,2)</f>
        <v>0</v>
      </c>
      <c r="BL430" s="17" t="s">
        <v>82</v>
      </c>
      <c r="BM430" s="176" t="s">
        <v>1247</v>
      </c>
    </row>
    <row r="431" spans="1:65" s="11" customFormat="1" ht="11.25">
      <c r="B431" s="178"/>
      <c r="C431" s="179"/>
      <c r="D431" s="180" t="s">
        <v>122</v>
      </c>
      <c r="E431" s="181" t="s">
        <v>1</v>
      </c>
      <c r="F431" s="182" t="s">
        <v>1248</v>
      </c>
      <c r="G431" s="179"/>
      <c r="H431" s="183">
        <v>48</v>
      </c>
      <c r="I431" s="184"/>
      <c r="J431" s="179"/>
      <c r="K431" s="179"/>
      <c r="L431" s="185"/>
      <c r="M431" s="186"/>
      <c r="N431" s="187"/>
      <c r="O431" s="187"/>
      <c r="P431" s="187"/>
      <c r="Q431" s="187"/>
      <c r="R431" s="187"/>
      <c r="S431" s="187"/>
      <c r="T431" s="188"/>
      <c r="AT431" s="189" t="s">
        <v>122</v>
      </c>
      <c r="AU431" s="189" t="s">
        <v>82</v>
      </c>
      <c r="AV431" s="11" t="s">
        <v>84</v>
      </c>
      <c r="AW431" s="11" t="s">
        <v>30</v>
      </c>
      <c r="AX431" s="11" t="s">
        <v>82</v>
      </c>
      <c r="AY431" s="189" t="s">
        <v>120</v>
      </c>
    </row>
    <row r="432" spans="1:65" s="2" customFormat="1" ht="44.25" customHeight="1">
      <c r="A432" s="34"/>
      <c r="B432" s="35"/>
      <c r="C432" s="208" t="s">
        <v>1249</v>
      </c>
      <c r="D432" s="208" t="s">
        <v>1244</v>
      </c>
      <c r="E432" s="209" t="s">
        <v>1250</v>
      </c>
      <c r="F432" s="210" t="s">
        <v>1251</v>
      </c>
      <c r="G432" s="211" t="s">
        <v>118</v>
      </c>
      <c r="H432" s="212">
        <v>1</v>
      </c>
      <c r="I432" s="213"/>
      <c r="J432" s="214">
        <f>ROUND(I432*H432,2)</f>
        <v>0</v>
      </c>
      <c r="K432" s="210" t="s">
        <v>119</v>
      </c>
      <c r="L432" s="39"/>
      <c r="M432" s="215" t="s">
        <v>1</v>
      </c>
      <c r="N432" s="216" t="s">
        <v>39</v>
      </c>
      <c r="O432" s="71"/>
      <c r="P432" s="174">
        <f>O432*H432</f>
        <v>0</v>
      </c>
      <c r="Q432" s="174">
        <v>0</v>
      </c>
      <c r="R432" s="174">
        <f>Q432*H432</f>
        <v>0</v>
      </c>
      <c r="S432" s="174">
        <v>0</v>
      </c>
      <c r="T432" s="175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76" t="s">
        <v>82</v>
      </c>
      <c r="AT432" s="176" t="s">
        <v>1244</v>
      </c>
      <c r="AU432" s="176" t="s">
        <v>82</v>
      </c>
      <c r="AY432" s="17" t="s">
        <v>120</v>
      </c>
      <c r="BE432" s="177">
        <f>IF(N432="základní",J432,0)</f>
        <v>0</v>
      </c>
      <c r="BF432" s="177">
        <f>IF(N432="snížená",J432,0)</f>
        <v>0</v>
      </c>
      <c r="BG432" s="177">
        <f>IF(N432="zákl. přenesená",J432,0)</f>
        <v>0</v>
      </c>
      <c r="BH432" s="177">
        <f>IF(N432="sníž. přenesená",J432,0)</f>
        <v>0</v>
      </c>
      <c r="BI432" s="177">
        <f>IF(N432="nulová",J432,0)</f>
        <v>0</v>
      </c>
      <c r="BJ432" s="17" t="s">
        <v>82</v>
      </c>
      <c r="BK432" s="177">
        <f>ROUND(I432*H432,2)</f>
        <v>0</v>
      </c>
      <c r="BL432" s="17" t="s">
        <v>82</v>
      </c>
      <c r="BM432" s="176" t="s">
        <v>1252</v>
      </c>
    </row>
    <row r="433" spans="1:65" s="2" customFormat="1" ht="24.2" customHeight="1">
      <c r="A433" s="34"/>
      <c r="B433" s="35"/>
      <c r="C433" s="208" t="s">
        <v>1253</v>
      </c>
      <c r="D433" s="208" t="s">
        <v>1244</v>
      </c>
      <c r="E433" s="209" t="s">
        <v>1254</v>
      </c>
      <c r="F433" s="210" t="s">
        <v>1255</v>
      </c>
      <c r="G433" s="211" t="s">
        <v>118</v>
      </c>
      <c r="H433" s="212">
        <v>1</v>
      </c>
      <c r="I433" s="213"/>
      <c r="J433" s="214">
        <f>ROUND(I433*H433,2)</f>
        <v>0</v>
      </c>
      <c r="K433" s="210" t="s">
        <v>119</v>
      </c>
      <c r="L433" s="39"/>
      <c r="M433" s="215" t="s">
        <v>1</v>
      </c>
      <c r="N433" s="216" t="s">
        <v>39</v>
      </c>
      <c r="O433" s="71"/>
      <c r="P433" s="174">
        <f>O433*H433</f>
        <v>0</v>
      </c>
      <c r="Q433" s="174">
        <v>0</v>
      </c>
      <c r="R433" s="174">
        <f>Q433*H433</f>
        <v>0</v>
      </c>
      <c r="S433" s="174">
        <v>0</v>
      </c>
      <c r="T433" s="175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76" t="s">
        <v>82</v>
      </c>
      <c r="AT433" s="176" t="s">
        <v>1244</v>
      </c>
      <c r="AU433" s="176" t="s">
        <v>82</v>
      </c>
      <c r="AY433" s="17" t="s">
        <v>120</v>
      </c>
      <c r="BE433" s="177">
        <f>IF(N433="základní",J433,0)</f>
        <v>0</v>
      </c>
      <c r="BF433" s="177">
        <f>IF(N433="snížená",J433,0)</f>
        <v>0</v>
      </c>
      <c r="BG433" s="177">
        <f>IF(N433="zákl. přenesená",J433,0)</f>
        <v>0</v>
      </c>
      <c r="BH433" s="177">
        <f>IF(N433="sníž. přenesená",J433,0)</f>
        <v>0</v>
      </c>
      <c r="BI433" s="177">
        <f>IF(N433="nulová",J433,0)</f>
        <v>0</v>
      </c>
      <c r="BJ433" s="17" t="s">
        <v>82</v>
      </c>
      <c r="BK433" s="177">
        <f>ROUND(I433*H433,2)</f>
        <v>0</v>
      </c>
      <c r="BL433" s="17" t="s">
        <v>82</v>
      </c>
      <c r="BM433" s="176" t="s">
        <v>1256</v>
      </c>
    </row>
    <row r="434" spans="1:65" s="2" customFormat="1" ht="16.5" customHeight="1">
      <c r="A434" s="34"/>
      <c r="B434" s="35"/>
      <c r="C434" s="208" t="s">
        <v>1257</v>
      </c>
      <c r="D434" s="208" t="s">
        <v>1244</v>
      </c>
      <c r="E434" s="209" t="s">
        <v>1258</v>
      </c>
      <c r="F434" s="210" t="s">
        <v>1259</v>
      </c>
      <c r="G434" s="211" t="s">
        <v>118</v>
      </c>
      <c r="H434" s="212">
        <v>12</v>
      </c>
      <c r="I434" s="213"/>
      <c r="J434" s="214">
        <f>ROUND(I434*H434,2)</f>
        <v>0</v>
      </c>
      <c r="K434" s="210" t="s">
        <v>119</v>
      </c>
      <c r="L434" s="39"/>
      <c r="M434" s="215" t="s">
        <v>1</v>
      </c>
      <c r="N434" s="216" t="s">
        <v>39</v>
      </c>
      <c r="O434" s="71"/>
      <c r="P434" s="174">
        <f>O434*H434</f>
        <v>0</v>
      </c>
      <c r="Q434" s="174">
        <v>0</v>
      </c>
      <c r="R434" s="174">
        <f>Q434*H434</f>
        <v>0</v>
      </c>
      <c r="S434" s="174">
        <v>0</v>
      </c>
      <c r="T434" s="175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76" t="s">
        <v>82</v>
      </c>
      <c r="AT434" s="176" t="s">
        <v>1244</v>
      </c>
      <c r="AU434" s="176" t="s">
        <v>82</v>
      </c>
      <c r="AY434" s="17" t="s">
        <v>120</v>
      </c>
      <c r="BE434" s="177">
        <f>IF(N434="základní",J434,0)</f>
        <v>0</v>
      </c>
      <c r="BF434" s="177">
        <f>IF(N434="snížená",J434,0)</f>
        <v>0</v>
      </c>
      <c r="BG434" s="177">
        <f>IF(N434="zákl. přenesená",J434,0)</f>
        <v>0</v>
      </c>
      <c r="BH434" s="177">
        <f>IF(N434="sníž. přenesená",J434,0)</f>
        <v>0</v>
      </c>
      <c r="BI434" s="177">
        <f>IF(N434="nulová",J434,0)</f>
        <v>0</v>
      </c>
      <c r="BJ434" s="17" t="s">
        <v>82</v>
      </c>
      <c r="BK434" s="177">
        <f>ROUND(I434*H434,2)</f>
        <v>0</v>
      </c>
      <c r="BL434" s="17" t="s">
        <v>82</v>
      </c>
      <c r="BM434" s="176" t="s">
        <v>1260</v>
      </c>
    </row>
    <row r="435" spans="1:65" s="11" customFormat="1" ht="11.25">
      <c r="B435" s="178"/>
      <c r="C435" s="179"/>
      <c r="D435" s="180" t="s">
        <v>122</v>
      </c>
      <c r="E435" s="181" t="s">
        <v>1</v>
      </c>
      <c r="F435" s="182" t="s">
        <v>264</v>
      </c>
      <c r="G435" s="179"/>
      <c r="H435" s="183">
        <v>12</v>
      </c>
      <c r="I435" s="184"/>
      <c r="J435" s="179"/>
      <c r="K435" s="179"/>
      <c r="L435" s="185"/>
      <c r="M435" s="186"/>
      <c r="N435" s="187"/>
      <c r="O435" s="187"/>
      <c r="P435" s="187"/>
      <c r="Q435" s="187"/>
      <c r="R435" s="187"/>
      <c r="S435" s="187"/>
      <c r="T435" s="188"/>
      <c r="AT435" s="189" t="s">
        <v>122</v>
      </c>
      <c r="AU435" s="189" t="s">
        <v>82</v>
      </c>
      <c r="AV435" s="11" t="s">
        <v>84</v>
      </c>
      <c r="AW435" s="11" t="s">
        <v>30</v>
      </c>
      <c r="AX435" s="11" t="s">
        <v>82</v>
      </c>
      <c r="AY435" s="189" t="s">
        <v>120</v>
      </c>
    </row>
    <row r="436" spans="1:65" s="2" customFormat="1" ht="24.2" customHeight="1">
      <c r="A436" s="34"/>
      <c r="B436" s="35"/>
      <c r="C436" s="208" t="s">
        <v>1261</v>
      </c>
      <c r="D436" s="208" t="s">
        <v>1244</v>
      </c>
      <c r="E436" s="209" t="s">
        <v>1262</v>
      </c>
      <c r="F436" s="210" t="s">
        <v>1263</v>
      </c>
      <c r="G436" s="211" t="s">
        <v>118</v>
      </c>
      <c r="H436" s="212">
        <v>1</v>
      </c>
      <c r="I436" s="213"/>
      <c r="J436" s="214">
        <f>ROUND(I436*H436,2)</f>
        <v>0</v>
      </c>
      <c r="K436" s="210" t="s">
        <v>119</v>
      </c>
      <c r="L436" s="39"/>
      <c r="M436" s="215" t="s">
        <v>1</v>
      </c>
      <c r="N436" s="216" t="s">
        <v>39</v>
      </c>
      <c r="O436" s="71"/>
      <c r="P436" s="174">
        <f>O436*H436</f>
        <v>0</v>
      </c>
      <c r="Q436" s="174">
        <v>0</v>
      </c>
      <c r="R436" s="174">
        <f>Q436*H436</f>
        <v>0</v>
      </c>
      <c r="S436" s="174">
        <v>0</v>
      </c>
      <c r="T436" s="175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76" t="s">
        <v>82</v>
      </c>
      <c r="AT436" s="176" t="s">
        <v>1244</v>
      </c>
      <c r="AU436" s="176" t="s">
        <v>82</v>
      </c>
      <c r="AY436" s="17" t="s">
        <v>120</v>
      </c>
      <c r="BE436" s="177">
        <f>IF(N436="základní",J436,0)</f>
        <v>0</v>
      </c>
      <c r="BF436" s="177">
        <f>IF(N436="snížená",J436,0)</f>
        <v>0</v>
      </c>
      <c r="BG436" s="177">
        <f>IF(N436="zákl. přenesená",J436,0)</f>
        <v>0</v>
      </c>
      <c r="BH436" s="177">
        <f>IF(N436="sníž. přenesená",J436,0)</f>
        <v>0</v>
      </c>
      <c r="BI436" s="177">
        <f>IF(N436="nulová",J436,0)</f>
        <v>0</v>
      </c>
      <c r="BJ436" s="17" t="s">
        <v>82</v>
      </c>
      <c r="BK436" s="177">
        <f>ROUND(I436*H436,2)</f>
        <v>0</v>
      </c>
      <c r="BL436" s="17" t="s">
        <v>82</v>
      </c>
      <c r="BM436" s="176" t="s">
        <v>1264</v>
      </c>
    </row>
    <row r="437" spans="1:65" s="2" customFormat="1" ht="24.2" customHeight="1">
      <c r="A437" s="34"/>
      <c r="B437" s="35"/>
      <c r="C437" s="208" t="s">
        <v>1265</v>
      </c>
      <c r="D437" s="208" t="s">
        <v>1244</v>
      </c>
      <c r="E437" s="209" t="s">
        <v>1266</v>
      </c>
      <c r="F437" s="210" t="s">
        <v>1267</v>
      </c>
      <c r="G437" s="211" t="s">
        <v>118</v>
      </c>
      <c r="H437" s="212">
        <v>12</v>
      </c>
      <c r="I437" s="213"/>
      <c r="J437" s="214">
        <f>ROUND(I437*H437,2)</f>
        <v>0</v>
      </c>
      <c r="K437" s="210" t="s">
        <v>119</v>
      </c>
      <c r="L437" s="39"/>
      <c r="M437" s="215" t="s">
        <v>1</v>
      </c>
      <c r="N437" s="216" t="s">
        <v>39</v>
      </c>
      <c r="O437" s="71"/>
      <c r="P437" s="174">
        <f>O437*H437</f>
        <v>0</v>
      </c>
      <c r="Q437" s="174">
        <v>0</v>
      </c>
      <c r="R437" s="174">
        <f>Q437*H437</f>
        <v>0</v>
      </c>
      <c r="S437" s="174">
        <v>0</v>
      </c>
      <c r="T437" s="175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76" t="s">
        <v>82</v>
      </c>
      <c r="AT437" s="176" t="s">
        <v>1244</v>
      </c>
      <c r="AU437" s="176" t="s">
        <v>82</v>
      </c>
      <c r="AY437" s="17" t="s">
        <v>120</v>
      </c>
      <c r="BE437" s="177">
        <f>IF(N437="základní",J437,0)</f>
        <v>0</v>
      </c>
      <c r="BF437" s="177">
        <f>IF(N437="snížená",J437,0)</f>
        <v>0</v>
      </c>
      <c r="BG437" s="177">
        <f>IF(N437="zákl. přenesená",J437,0)</f>
        <v>0</v>
      </c>
      <c r="BH437" s="177">
        <f>IF(N437="sníž. přenesená",J437,0)</f>
        <v>0</v>
      </c>
      <c r="BI437" s="177">
        <f>IF(N437="nulová",J437,0)</f>
        <v>0</v>
      </c>
      <c r="BJ437" s="17" t="s">
        <v>82</v>
      </c>
      <c r="BK437" s="177">
        <f>ROUND(I437*H437,2)</f>
        <v>0</v>
      </c>
      <c r="BL437" s="17" t="s">
        <v>82</v>
      </c>
      <c r="BM437" s="176" t="s">
        <v>1268</v>
      </c>
    </row>
    <row r="438" spans="1:65" s="11" customFormat="1" ht="11.25">
      <c r="B438" s="178"/>
      <c r="C438" s="179"/>
      <c r="D438" s="180" t="s">
        <v>122</v>
      </c>
      <c r="E438" s="181" t="s">
        <v>1</v>
      </c>
      <c r="F438" s="182" t="s">
        <v>264</v>
      </c>
      <c r="G438" s="179"/>
      <c r="H438" s="183">
        <v>12</v>
      </c>
      <c r="I438" s="184"/>
      <c r="J438" s="179"/>
      <c r="K438" s="179"/>
      <c r="L438" s="185"/>
      <c r="M438" s="186"/>
      <c r="N438" s="187"/>
      <c r="O438" s="187"/>
      <c r="P438" s="187"/>
      <c r="Q438" s="187"/>
      <c r="R438" s="187"/>
      <c r="S438" s="187"/>
      <c r="T438" s="188"/>
      <c r="AT438" s="189" t="s">
        <v>122</v>
      </c>
      <c r="AU438" s="189" t="s">
        <v>82</v>
      </c>
      <c r="AV438" s="11" t="s">
        <v>84</v>
      </c>
      <c r="AW438" s="11" t="s">
        <v>30</v>
      </c>
      <c r="AX438" s="11" t="s">
        <v>82</v>
      </c>
      <c r="AY438" s="189" t="s">
        <v>120</v>
      </c>
    </row>
    <row r="439" spans="1:65" s="2" customFormat="1" ht="24.2" customHeight="1">
      <c r="A439" s="34"/>
      <c r="B439" s="35"/>
      <c r="C439" s="208" t="s">
        <v>1269</v>
      </c>
      <c r="D439" s="208" t="s">
        <v>1244</v>
      </c>
      <c r="E439" s="209" t="s">
        <v>1270</v>
      </c>
      <c r="F439" s="210" t="s">
        <v>1271</v>
      </c>
      <c r="G439" s="211" t="s">
        <v>675</v>
      </c>
      <c r="H439" s="212">
        <v>4240</v>
      </c>
      <c r="I439" s="213"/>
      <c r="J439" s="214">
        <f>ROUND(I439*H439,2)</f>
        <v>0</v>
      </c>
      <c r="K439" s="210" t="s">
        <v>119</v>
      </c>
      <c r="L439" s="39"/>
      <c r="M439" s="215" t="s">
        <v>1</v>
      </c>
      <c r="N439" s="216" t="s">
        <v>39</v>
      </c>
      <c r="O439" s="71"/>
      <c r="P439" s="174">
        <f>O439*H439</f>
        <v>0</v>
      </c>
      <c r="Q439" s="174">
        <v>0</v>
      </c>
      <c r="R439" s="174">
        <f>Q439*H439</f>
        <v>0</v>
      </c>
      <c r="S439" s="174">
        <v>0</v>
      </c>
      <c r="T439" s="175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76" t="s">
        <v>82</v>
      </c>
      <c r="AT439" s="176" t="s">
        <v>1244</v>
      </c>
      <c r="AU439" s="176" t="s">
        <v>82</v>
      </c>
      <c r="AY439" s="17" t="s">
        <v>120</v>
      </c>
      <c r="BE439" s="177">
        <f>IF(N439="základní",J439,0)</f>
        <v>0</v>
      </c>
      <c r="BF439" s="177">
        <f>IF(N439="snížená",J439,0)</f>
        <v>0</v>
      </c>
      <c r="BG439" s="177">
        <f>IF(N439="zákl. přenesená",J439,0)</f>
        <v>0</v>
      </c>
      <c r="BH439" s="177">
        <f>IF(N439="sníž. přenesená",J439,0)</f>
        <v>0</v>
      </c>
      <c r="BI439" s="177">
        <f>IF(N439="nulová",J439,0)</f>
        <v>0</v>
      </c>
      <c r="BJ439" s="17" t="s">
        <v>82</v>
      </c>
      <c r="BK439" s="177">
        <f>ROUND(I439*H439,2)</f>
        <v>0</v>
      </c>
      <c r="BL439" s="17" t="s">
        <v>82</v>
      </c>
      <c r="BM439" s="176" t="s">
        <v>1272</v>
      </c>
    </row>
    <row r="440" spans="1:65" s="11" customFormat="1" ht="11.25">
      <c r="B440" s="178"/>
      <c r="C440" s="179"/>
      <c r="D440" s="180" t="s">
        <v>122</v>
      </c>
      <c r="E440" s="181" t="s">
        <v>1</v>
      </c>
      <c r="F440" s="182" t="s">
        <v>1273</v>
      </c>
      <c r="G440" s="179"/>
      <c r="H440" s="183">
        <v>4240</v>
      </c>
      <c r="I440" s="184"/>
      <c r="J440" s="179"/>
      <c r="K440" s="179"/>
      <c r="L440" s="185"/>
      <c r="M440" s="186"/>
      <c r="N440" s="187"/>
      <c r="O440" s="187"/>
      <c r="P440" s="187"/>
      <c r="Q440" s="187"/>
      <c r="R440" s="187"/>
      <c r="S440" s="187"/>
      <c r="T440" s="188"/>
      <c r="AT440" s="189" t="s">
        <v>122</v>
      </c>
      <c r="AU440" s="189" t="s">
        <v>82</v>
      </c>
      <c r="AV440" s="11" t="s">
        <v>84</v>
      </c>
      <c r="AW440" s="11" t="s">
        <v>30</v>
      </c>
      <c r="AX440" s="11" t="s">
        <v>82</v>
      </c>
      <c r="AY440" s="189" t="s">
        <v>120</v>
      </c>
    </row>
    <row r="441" spans="1:65" s="2" customFormat="1" ht="21.75" customHeight="1">
      <c r="A441" s="34"/>
      <c r="B441" s="35"/>
      <c r="C441" s="208" t="s">
        <v>1274</v>
      </c>
      <c r="D441" s="208" t="s">
        <v>1244</v>
      </c>
      <c r="E441" s="209" t="s">
        <v>1275</v>
      </c>
      <c r="F441" s="210" t="s">
        <v>1276</v>
      </c>
      <c r="G441" s="211" t="s">
        <v>675</v>
      </c>
      <c r="H441" s="212">
        <v>1</v>
      </c>
      <c r="I441" s="213"/>
      <c r="J441" s="214">
        <f t="shared" ref="J441:J457" si="160">ROUND(I441*H441,2)</f>
        <v>0</v>
      </c>
      <c r="K441" s="210" t="s">
        <v>119</v>
      </c>
      <c r="L441" s="39"/>
      <c r="M441" s="215" t="s">
        <v>1</v>
      </c>
      <c r="N441" s="216" t="s">
        <v>39</v>
      </c>
      <c r="O441" s="71"/>
      <c r="P441" s="174">
        <f t="shared" ref="P441:P457" si="161">O441*H441</f>
        <v>0</v>
      </c>
      <c r="Q441" s="174">
        <v>0</v>
      </c>
      <c r="R441" s="174">
        <f t="shared" ref="R441:R457" si="162">Q441*H441</f>
        <v>0</v>
      </c>
      <c r="S441" s="174">
        <v>0</v>
      </c>
      <c r="T441" s="175">
        <f t="shared" ref="T441:T457" si="163"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76" t="s">
        <v>82</v>
      </c>
      <c r="AT441" s="176" t="s">
        <v>1244</v>
      </c>
      <c r="AU441" s="176" t="s">
        <v>82</v>
      </c>
      <c r="AY441" s="17" t="s">
        <v>120</v>
      </c>
      <c r="BE441" s="177">
        <f t="shared" ref="BE441:BE457" si="164">IF(N441="základní",J441,0)</f>
        <v>0</v>
      </c>
      <c r="BF441" s="177">
        <f t="shared" ref="BF441:BF457" si="165">IF(N441="snížená",J441,0)</f>
        <v>0</v>
      </c>
      <c r="BG441" s="177">
        <f t="shared" ref="BG441:BG457" si="166">IF(N441="zákl. přenesená",J441,0)</f>
        <v>0</v>
      </c>
      <c r="BH441" s="177">
        <f t="shared" ref="BH441:BH457" si="167">IF(N441="sníž. přenesená",J441,0)</f>
        <v>0</v>
      </c>
      <c r="BI441" s="177">
        <f t="shared" ref="BI441:BI457" si="168">IF(N441="nulová",J441,0)</f>
        <v>0</v>
      </c>
      <c r="BJ441" s="17" t="s">
        <v>82</v>
      </c>
      <c r="BK441" s="177">
        <f t="shared" ref="BK441:BK457" si="169">ROUND(I441*H441,2)</f>
        <v>0</v>
      </c>
      <c r="BL441" s="17" t="s">
        <v>82</v>
      </c>
      <c r="BM441" s="176" t="s">
        <v>1277</v>
      </c>
    </row>
    <row r="442" spans="1:65" s="2" customFormat="1" ht="21.75" customHeight="1">
      <c r="A442" s="34"/>
      <c r="B442" s="35"/>
      <c r="C442" s="208" t="s">
        <v>1278</v>
      </c>
      <c r="D442" s="208" t="s">
        <v>1244</v>
      </c>
      <c r="E442" s="209" t="s">
        <v>1279</v>
      </c>
      <c r="F442" s="210" t="s">
        <v>1280</v>
      </c>
      <c r="G442" s="211" t="s">
        <v>675</v>
      </c>
      <c r="H442" s="212">
        <v>1</v>
      </c>
      <c r="I442" s="213"/>
      <c r="J442" s="214">
        <f t="shared" si="160"/>
        <v>0</v>
      </c>
      <c r="K442" s="210" t="s">
        <v>119</v>
      </c>
      <c r="L442" s="39"/>
      <c r="M442" s="215" t="s">
        <v>1</v>
      </c>
      <c r="N442" s="216" t="s">
        <v>39</v>
      </c>
      <c r="O442" s="71"/>
      <c r="P442" s="174">
        <f t="shared" si="161"/>
        <v>0</v>
      </c>
      <c r="Q442" s="174">
        <v>0</v>
      </c>
      <c r="R442" s="174">
        <f t="shared" si="162"/>
        <v>0</v>
      </c>
      <c r="S442" s="174">
        <v>0</v>
      </c>
      <c r="T442" s="175">
        <f t="shared" si="163"/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76" t="s">
        <v>82</v>
      </c>
      <c r="AT442" s="176" t="s">
        <v>1244</v>
      </c>
      <c r="AU442" s="176" t="s">
        <v>82</v>
      </c>
      <c r="AY442" s="17" t="s">
        <v>120</v>
      </c>
      <c r="BE442" s="177">
        <f t="shared" si="164"/>
        <v>0</v>
      </c>
      <c r="BF442" s="177">
        <f t="shared" si="165"/>
        <v>0</v>
      </c>
      <c r="BG442" s="177">
        <f t="shared" si="166"/>
        <v>0</v>
      </c>
      <c r="BH442" s="177">
        <f t="shared" si="167"/>
        <v>0</v>
      </c>
      <c r="BI442" s="177">
        <f t="shared" si="168"/>
        <v>0</v>
      </c>
      <c r="BJ442" s="17" t="s">
        <v>82</v>
      </c>
      <c r="BK442" s="177">
        <f t="shared" si="169"/>
        <v>0</v>
      </c>
      <c r="BL442" s="17" t="s">
        <v>82</v>
      </c>
      <c r="BM442" s="176" t="s">
        <v>1281</v>
      </c>
    </row>
    <row r="443" spans="1:65" s="2" customFormat="1" ht="21.75" customHeight="1">
      <c r="A443" s="34"/>
      <c r="B443" s="35"/>
      <c r="C443" s="208" t="s">
        <v>1282</v>
      </c>
      <c r="D443" s="208" t="s">
        <v>1244</v>
      </c>
      <c r="E443" s="209" t="s">
        <v>1283</v>
      </c>
      <c r="F443" s="210" t="s">
        <v>1284</v>
      </c>
      <c r="G443" s="211" t="s">
        <v>675</v>
      </c>
      <c r="H443" s="212">
        <v>1</v>
      </c>
      <c r="I443" s="213"/>
      <c r="J443" s="214">
        <f t="shared" si="160"/>
        <v>0</v>
      </c>
      <c r="K443" s="210" t="s">
        <v>119</v>
      </c>
      <c r="L443" s="39"/>
      <c r="M443" s="215" t="s">
        <v>1</v>
      </c>
      <c r="N443" s="216" t="s">
        <v>39</v>
      </c>
      <c r="O443" s="71"/>
      <c r="P443" s="174">
        <f t="shared" si="161"/>
        <v>0</v>
      </c>
      <c r="Q443" s="174">
        <v>0</v>
      </c>
      <c r="R443" s="174">
        <f t="shared" si="162"/>
        <v>0</v>
      </c>
      <c r="S443" s="174">
        <v>0</v>
      </c>
      <c r="T443" s="175">
        <f t="shared" si="163"/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76" t="s">
        <v>82</v>
      </c>
      <c r="AT443" s="176" t="s">
        <v>1244</v>
      </c>
      <c r="AU443" s="176" t="s">
        <v>82</v>
      </c>
      <c r="AY443" s="17" t="s">
        <v>120</v>
      </c>
      <c r="BE443" s="177">
        <f t="shared" si="164"/>
        <v>0</v>
      </c>
      <c r="BF443" s="177">
        <f t="shared" si="165"/>
        <v>0</v>
      </c>
      <c r="BG443" s="177">
        <f t="shared" si="166"/>
        <v>0</v>
      </c>
      <c r="BH443" s="177">
        <f t="shared" si="167"/>
        <v>0</v>
      </c>
      <c r="BI443" s="177">
        <f t="shared" si="168"/>
        <v>0</v>
      </c>
      <c r="BJ443" s="17" t="s">
        <v>82</v>
      </c>
      <c r="BK443" s="177">
        <f t="shared" si="169"/>
        <v>0</v>
      </c>
      <c r="BL443" s="17" t="s">
        <v>82</v>
      </c>
      <c r="BM443" s="176" t="s">
        <v>1285</v>
      </c>
    </row>
    <row r="444" spans="1:65" s="2" customFormat="1" ht="21.75" customHeight="1">
      <c r="A444" s="34"/>
      <c r="B444" s="35"/>
      <c r="C444" s="208" t="s">
        <v>1286</v>
      </c>
      <c r="D444" s="208" t="s">
        <v>1244</v>
      </c>
      <c r="E444" s="209" t="s">
        <v>1287</v>
      </c>
      <c r="F444" s="210" t="s">
        <v>1288</v>
      </c>
      <c r="G444" s="211" t="s">
        <v>675</v>
      </c>
      <c r="H444" s="212">
        <v>1</v>
      </c>
      <c r="I444" s="213"/>
      <c r="J444" s="214">
        <f t="shared" si="160"/>
        <v>0</v>
      </c>
      <c r="K444" s="210" t="s">
        <v>119</v>
      </c>
      <c r="L444" s="39"/>
      <c r="M444" s="215" t="s">
        <v>1</v>
      </c>
      <c r="N444" s="216" t="s">
        <v>39</v>
      </c>
      <c r="O444" s="71"/>
      <c r="P444" s="174">
        <f t="shared" si="161"/>
        <v>0</v>
      </c>
      <c r="Q444" s="174">
        <v>0</v>
      </c>
      <c r="R444" s="174">
        <f t="shared" si="162"/>
        <v>0</v>
      </c>
      <c r="S444" s="174">
        <v>0</v>
      </c>
      <c r="T444" s="175">
        <f t="shared" si="163"/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76" t="s">
        <v>82</v>
      </c>
      <c r="AT444" s="176" t="s">
        <v>1244</v>
      </c>
      <c r="AU444" s="176" t="s">
        <v>82</v>
      </c>
      <c r="AY444" s="17" t="s">
        <v>120</v>
      </c>
      <c r="BE444" s="177">
        <f t="shared" si="164"/>
        <v>0</v>
      </c>
      <c r="BF444" s="177">
        <f t="shared" si="165"/>
        <v>0</v>
      </c>
      <c r="BG444" s="177">
        <f t="shared" si="166"/>
        <v>0</v>
      </c>
      <c r="BH444" s="177">
        <f t="shared" si="167"/>
        <v>0</v>
      </c>
      <c r="BI444" s="177">
        <f t="shared" si="168"/>
        <v>0</v>
      </c>
      <c r="BJ444" s="17" t="s">
        <v>82</v>
      </c>
      <c r="BK444" s="177">
        <f t="shared" si="169"/>
        <v>0</v>
      </c>
      <c r="BL444" s="17" t="s">
        <v>82</v>
      </c>
      <c r="BM444" s="176" t="s">
        <v>1289</v>
      </c>
    </row>
    <row r="445" spans="1:65" s="2" customFormat="1" ht="24.2" customHeight="1">
      <c r="A445" s="34"/>
      <c r="B445" s="35"/>
      <c r="C445" s="208" t="s">
        <v>1290</v>
      </c>
      <c r="D445" s="208" t="s">
        <v>1244</v>
      </c>
      <c r="E445" s="209" t="s">
        <v>1291</v>
      </c>
      <c r="F445" s="210" t="s">
        <v>1292</v>
      </c>
      <c r="G445" s="211" t="s">
        <v>675</v>
      </c>
      <c r="H445" s="212">
        <v>1</v>
      </c>
      <c r="I445" s="213"/>
      <c r="J445" s="214">
        <f t="shared" si="160"/>
        <v>0</v>
      </c>
      <c r="K445" s="210" t="s">
        <v>119</v>
      </c>
      <c r="L445" s="39"/>
      <c r="M445" s="215" t="s">
        <v>1</v>
      </c>
      <c r="N445" s="216" t="s">
        <v>39</v>
      </c>
      <c r="O445" s="71"/>
      <c r="P445" s="174">
        <f t="shared" si="161"/>
        <v>0</v>
      </c>
      <c r="Q445" s="174">
        <v>0</v>
      </c>
      <c r="R445" s="174">
        <f t="shared" si="162"/>
        <v>0</v>
      </c>
      <c r="S445" s="174">
        <v>0</v>
      </c>
      <c r="T445" s="175">
        <f t="shared" si="163"/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76" t="s">
        <v>1293</v>
      </c>
      <c r="AT445" s="176" t="s">
        <v>1244</v>
      </c>
      <c r="AU445" s="176" t="s">
        <v>82</v>
      </c>
      <c r="AY445" s="17" t="s">
        <v>120</v>
      </c>
      <c r="BE445" s="177">
        <f t="shared" si="164"/>
        <v>0</v>
      </c>
      <c r="BF445" s="177">
        <f t="shared" si="165"/>
        <v>0</v>
      </c>
      <c r="BG445" s="177">
        <f t="shared" si="166"/>
        <v>0</v>
      </c>
      <c r="BH445" s="177">
        <f t="shared" si="167"/>
        <v>0</v>
      </c>
      <c r="BI445" s="177">
        <f t="shared" si="168"/>
        <v>0</v>
      </c>
      <c r="BJ445" s="17" t="s">
        <v>82</v>
      </c>
      <c r="BK445" s="177">
        <f t="shared" si="169"/>
        <v>0</v>
      </c>
      <c r="BL445" s="17" t="s">
        <v>1293</v>
      </c>
      <c r="BM445" s="176" t="s">
        <v>1294</v>
      </c>
    </row>
    <row r="446" spans="1:65" s="2" customFormat="1" ht="24.2" customHeight="1">
      <c r="A446" s="34"/>
      <c r="B446" s="35"/>
      <c r="C446" s="208" t="s">
        <v>1295</v>
      </c>
      <c r="D446" s="208" t="s">
        <v>1244</v>
      </c>
      <c r="E446" s="209" t="s">
        <v>1296</v>
      </c>
      <c r="F446" s="210" t="s">
        <v>1297</v>
      </c>
      <c r="G446" s="211" t="s">
        <v>675</v>
      </c>
      <c r="H446" s="212">
        <v>1</v>
      </c>
      <c r="I446" s="213"/>
      <c r="J446" s="214">
        <f t="shared" si="160"/>
        <v>0</v>
      </c>
      <c r="K446" s="210" t="s">
        <v>119</v>
      </c>
      <c r="L446" s="39"/>
      <c r="M446" s="215" t="s">
        <v>1</v>
      </c>
      <c r="N446" s="216" t="s">
        <v>39</v>
      </c>
      <c r="O446" s="71"/>
      <c r="P446" s="174">
        <f t="shared" si="161"/>
        <v>0</v>
      </c>
      <c r="Q446" s="174">
        <v>0</v>
      </c>
      <c r="R446" s="174">
        <f t="shared" si="162"/>
        <v>0</v>
      </c>
      <c r="S446" s="174">
        <v>0</v>
      </c>
      <c r="T446" s="175">
        <f t="shared" si="163"/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76" t="s">
        <v>1293</v>
      </c>
      <c r="AT446" s="176" t="s">
        <v>1244</v>
      </c>
      <c r="AU446" s="176" t="s">
        <v>82</v>
      </c>
      <c r="AY446" s="17" t="s">
        <v>120</v>
      </c>
      <c r="BE446" s="177">
        <f t="shared" si="164"/>
        <v>0</v>
      </c>
      <c r="BF446" s="177">
        <f t="shared" si="165"/>
        <v>0</v>
      </c>
      <c r="BG446" s="177">
        <f t="shared" si="166"/>
        <v>0</v>
      </c>
      <c r="BH446" s="177">
        <f t="shared" si="167"/>
        <v>0</v>
      </c>
      <c r="BI446" s="177">
        <f t="shared" si="168"/>
        <v>0</v>
      </c>
      <c r="BJ446" s="17" t="s">
        <v>82</v>
      </c>
      <c r="BK446" s="177">
        <f t="shared" si="169"/>
        <v>0</v>
      </c>
      <c r="BL446" s="17" t="s">
        <v>1293</v>
      </c>
      <c r="BM446" s="176" t="s">
        <v>1298</v>
      </c>
    </row>
    <row r="447" spans="1:65" s="2" customFormat="1" ht="24.2" customHeight="1">
      <c r="A447" s="34"/>
      <c r="B447" s="35"/>
      <c r="C447" s="208" t="s">
        <v>1299</v>
      </c>
      <c r="D447" s="208" t="s">
        <v>1244</v>
      </c>
      <c r="E447" s="209" t="s">
        <v>1300</v>
      </c>
      <c r="F447" s="210" t="s">
        <v>1301</v>
      </c>
      <c r="G447" s="211" t="s">
        <v>675</v>
      </c>
      <c r="H447" s="212">
        <v>1</v>
      </c>
      <c r="I447" s="213"/>
      <c r="J447" s="214">
        <f t="shared" si="160"/>
        <v>0</v>
      </c>
      <c r="K447" s="210" t="s">
        <v>119</v>
      </c>
      <c r="L447" s="39"/>
      <c r="M447" s="215" t="s">
        <v>1</v>
      </c>
      <c r="N447" s="216" t="s">
        <v>39</v>
      </c>
      <c r="O447" s="71"/>
      <c r="P447" s="174">
        <f t="shared" si="161"/>
        <v>0</v>
      </c>
      <c r="Q447" s="174">
        <v>0</v>
      </c>
      <c r="R447" s="174">
        <f t="shared" si="162"/>
        <v>0</v>
      </c>
      <c r="S447" s="174">
        <v>0</v>
      </c>
      <c r="T447" s="175">
        <f t="shared" si="163"/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76" t="s">
        <v>1293</v>
      </c>
      <c r="AT447" s="176" t="s">
        <v>1244</v>
      </c>
      <c r="AU447" s="176" t="s">
        <v>82</v>
      </c>
      <c r="AY447" s="17" t="s">
        <v>120</v>
      </c>
      <c r="BE447" s="177">
        <f t="shared" si="164"/>
        <v>0</v>
      </c>
      <c r="BF447" s="177">
        <f t="shared" si="165"/>
        <v>0</v>
      </c>
      <c r="BG447" s="177">
        <f t="shared" si="166"/>
        <v>0</v>
      </c>
      <c r="BH447" s="177">
        <f t="shared" si="167"/>
        <v>0</v>
      </c>
      <c r="BI447" s="177">
        <f t="shared" si="168"/>
        <v>0</v>
      </c>
      <c r="BJ447" s="17" t="s">
        <v>82</v>
      </c>
      <c r="BK447" s="177">
        <f t="shared" si="169"/>
        <v>0</v>
      </c>
      <c r="BL447" s="17" t="s">
        <v>1293</v>
      </c>
      <c r="BM447" s="176" t="s">
        <v>1302</v>
      </c>
    </row>
    <row r="448" spans="1:65" s="2" customFormat="1" ht="24.2" customHeight="1">
      <c r="A448" s="34"/>
      <c r="B448" s="35"/>
      <c r="C448" s="208" t="s">
        <v>1303</v>
      </c>
      <c r="D448" s="208" t="s">
        <v>1244</v>
      </c>
      <c r="E448" s="209" t="s">
        <v>1304</v>
      </c>
      <c r="F448" s="210" t="s">
        <v>1305</v>
      </c>
      <c r="G448" s="211" t="s">
        <v>675</v>
      </c>
      <c r="H448" s="212">
        <v>1</v>
      </c>
      <c r="I448" s="213"/>
      <c r="J448" s="214">
        <f t="shared" si="160"/>
        <v>0</v>
      </c>
      <c r="K448" s="210" t="s">
        <v>119</v>
      </c>
      <c r="L448" s="39"/>
      <c r="M448" s="215" t="s">
        <v>1</v>
      </c>
      <c r="N448" s="216" t="s">
        <v>39</v>
      </c>
      <c r="O448" s="71"/>
      <c r="P448" s="174">
        <f t="shared" si="161"/>
        <v>0</v>
      </c>
      <c r="Q448" s="174">
        <v>0</v>
      </c>
      <c r="R448" s="174">
        <f t="shared" si="162"/>
        <v>0</v>
      </c>
      <c r="S448" s="174">
        <v>0</v>
      </c>
      <c r="T448" s="175">
        <f t="shared" si="163"/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76" t="s">
        <v>1293</v>
      </c>
      <c r="AT448" s="176" t="s">
        <v>1244</v>
      </c>
      <c r="AU448" s="176" t="s">
        <v>82</v>
      </c>
      <c r="AY448" s="17" t="s">
        <v>120</v>
      </c>
      <c r="BE448" s="177">
        <f t="shared" si="164"/>
        <v>0</v>
      </c>
      <c r="BF448" s="177">
        <f t="shared" si="165"/>
        <v>0</v>
      </c>
      <c r="BG448" s="177">
        <f t="shared" si="166"/>
        <v>0</v>
      </c>
      <c r="BH448" s="177">
        <f t="shared" si="167"/>
        <v>0</v>
      </c>
      <c r="BI448" s="177">
        <f t="shared" si="168"/>
        <v>0</v>
      </c>
      <c r="BJ448" s="17" t="s">
        <v>82</v>
      </c>
      <c r="BK448" s="177">
        <f t="shared" si="169"/>
        <v>0</v>
      </c>
      <c r="BL448" s="17" t="s">
        <v>1293</v>
      </c>
      <c r="BM448" s="176" t="s">
        <v>1306</v>
      </c>
    </row>
    <row r="449" spans="1:65" s="2" customFormat="1" ht="24.2" customHeight="1">
      <c r="A449" s="34"/>
      <c r="B449" s="35"/>
      <c r="C449" s="208" t="s">
        <v>1307</v>
      </c>
      <c r="D449" s="208" t="s">
        <v>1244</v>
      </c>
      <c r="E449" s="209" t="s">
        <v>1308</v>
      </c>
      <c r="F449" s="210" t="s">
        <v>1309</v>
      </c>
      <c r="G449" s="211" t="s">
        <v>675</v>
      </c>
      <c r="H449" s="212">
        <v>1</v>
      </c>
      <c r="I449" s="213"/>
      <c r="J449" s="214">
        <f t="shared" si="160"/>
        <v>0</v>
      </c>
      <c r="K449" s="210" t="s">
        <v>119</v>
      </c>
      <c r="L449" s="39"/>
      <c r="M449" s="215" t="s">
        <v>1</v>
      </c>
      <c r="N449" s="216" t="s">
        <v>39</v>
      </c>
      <c r="O449" s="71"/>
      <c r="P449" s="174">
        <f t="shared" si="161"/>
        <v>0</v>
      </c>
      <c r="Q449" s="174">
        <v>0</v>
      </c>
      <c r="R449" s="174">
        <f t="shared" si="162"/>
        <v>0</v>
      </c>
      <c r="S449" s="174">
        <v>0</v>
      </c>
      <c r="T449" s="175">
        <f t="shared" si="163"/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76" t="s">
        <v>1293</v>
      </c>
      <c r="AT449" s="176" t="s">
        <v>1244</v>
      </c>
      <c r="AU449" s="176" t="s">
        <v>82</v>
      </c>
      <c r="AY449" s="17" t="s">
        <v>120</v>
      </c>
      <c r="BE449" s="177">
        <f t="shared" si="164"/>
        <v>0</v>
      </c>
      <c r="BF449" s="177">
        <f t="shared" si="165"/>
        <v>0</v>
      </c>
      <c r="BG449" s="177">
        <f t="shared" si="166"/>
        <v>0</v>
      </c>
      <c r="BH449" s="177">
        <f t="shared" si="167"/>
        <v>0</v>
      </c>
      <c r="BI449" s="177">
        <f t="shared" si="168"/>
        <v>0</v>
      </c>
      <c r="BJ449" s="17" t="s">
        <v>82</v>
      </c>
      <c r="BK449" s="177">
        <f t="shared" si="169"/>
        <v>0</v>
      </c>
      <c r="BL449" s="17" t="s">
        <v>1293</v>
      </c>
      <c r="BM449" s="176" t="s">
        <v>1310</v>
      </c>
    </row>
    <row r="450" spans="1:65" s="2" customFormat="1" ht="37.9" customHeight="1">
      <c r="A450" s="34"/>
      <c r="B450" s="35"/>
      <c r="C450" s="208" t="s">
        <v>1311</v>
      </c>
      <c r="D450" s="208" t="s">
        <v>1244</v>
      </c>
      <c r="E450" s="209" t="s">
        <v>1312</v>
      </c>
      <c r="F450" s="210" t="s">
        <v>1313</v>
      </c>
      <c r="G450" s="211" t="s">
        <v>675</v>
      </c>
      <c r="H450" s="212">
        <v>1</v>
      </c>
      <c r="I450" s="213"/>
      <c r="J450" s="214">
        <f t="shared" si="160"/>
        <v>0</v>
      </c>
      <c r="K450" s="210" t="s">
        <v>119</v>
      </c>
      <c r="L450" s="39"/>
      <c r="M450" s="215" t="s">
        <v>1</v>
      </c>
      <c r="N450" s="216" t="s">
        <v>39</v>
      </c>
      <c r="O450" s="71"/>
      <c r="P450" s="174">
        <f t="shared" si="161"/>
        <v>0</v>
      </c>
      <c r="Q450" s="174">
        <v>0</v>
      </c>
      <c r="R450" s="174">
        <f t="shared" si="162"/>
        <v>0</v>
      </c>
      <c r="S450" s="174">
        <v>0</v>
      </c>
      <c r="T450" s="175">
        <f t="shared" si="163"/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76" t="s">
        <v>1293</v>
      </c>
      <c r="AT450" s="176" t="s">
        <v>1244</v>
      </c>
      <c r="AU450" s="176" t="s">
        <v>82</v>
      </c>
      <c r="AY450" s="17" t="s">
        <v>120</v>
      </c>
      <c r="BE450" s="177">
        <f t="shared" si="164"/>
        <v>0</v>
      </c>
      <c r="BF450" s="177">
        <f t="shared" si="165"/>
        <v>0</v>
      </c>
      <c r="BG450" s="177">
        <f t="shared" si="166"/>
        <v>0</v>
      </c>
      <c r="BH450" s="177">
        <f t="shared" si="167"/>
        <v>0</v>
      </c>
      <c r="BI450" s="177">
        <f t="shared" si="168"/>
        <v>0</v>
      </c>
      <c r="BJ450" s="17" t="s">
        <v>82</v>
      </c>
      <c r="BK450" s="177">
        <f t="shared" si="169"/>
        <v>0</v>
      </c>
      <c r="BL450" s="17" t="s">
        <v>1293</v>
      </c>
      <c r="BM450" s="176" t="s">
        <v>1314</v>
      </c>
    </row>
    <row r="451" spans="1:65" s="2" customFormat="1" ht="37.9" customHeight="1">
      <c r="A451" s="34"/>
      <c r="B451" s="35"/>
      <c r="C451" s="208" t="s">
        <v>1315</v>
      </c>
      <c r="D451" s="208" t="s">
        <v>1244</v>
      </c>
      <c r="E451" s="209" t="s">
        <v>1316</v>
      </c>
      <c r="F451" s="210" t="s">
        <v>1317</v>
      </c>
      <c r="G451" s="211" t="s">
        <v>118</v>
      </c>
      <c r="H451" s="212">
        <v>1</v>
      </c>
      <c r="I451" s="213"/>
      <c r="J451" s="214">
        <f t="shared" si="160"/>
        <v>0</v>
      </c>
      <c r="K451" s="210" t="s">
        <v>119</v>
      </c>
      <c r="L451" s="39"/>
      <c r="M451" s="215" t="s">
        <v>1</v>
      </c>
      <c r="N451" s="216" t="s">
        <v>39</v>
      </c>
      <c r="O451" s="71"/>
      <c r="P451" s="174">
        <f t="shared" si="161"/>
        <v>0</v>
      </c>
      <c r="Q451" s="174">
        <v>0</v>
      </c>
      <c r="R451" s="174">
        <f t="shared" si="162"/>
        <v>0</v>
      </c>
      <c r="S451" s="174">
        <v>0</v>
      </c>
      <c r="T451" s="175">
        <f t="shared" si="163"/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76" t="s">
        <v>1293</v>
      </c>
      <c r="AT451" s="176" t="s">
        <v>1244</v>
      </c>
      <c r="AU451" s="176" t="s">
        <v>82</v>
      </c>
      <c r="AY451" s="17" t="s">
        <v>120</v>
      </c>
      <c r="BE451" s="177">
        <f t="shared" si="164"/>
        <v>0</v>
      </c>
      <c r="BF451" s="177">
        <f t="shared" si="165"/>
        <v>0</v>
      </c>
      <c r="BG451" s="177">
        <f t="shared" si="166"/>
        <v>0</v>
      </c>
      <c r="BH451" s="177">
        <f t="shared" si="167"/>
        <v>0</v>
      </c>
      <c r="BI451" s="177">
        <f t="shared" si="168"/>
        <v>0</v>
      </c>
      <c r="BJ451" s="17" t="s">
        <v>82</v>
      </c>
      <c r="BK451" s="177">
        <f t="shared" si="169"/>
        <v>0</v>
      </c>
      <c r="BL451" s="17" t="s">
        <v>1293</v>
      </c>
      <c r="BM451" s="176" t="s">
        <v>1318</v>
      </c>
    </row>
    <row r="452" spans="1:65" s="2" customFormat="1" ht="37.9" customHeight="1">
      <c r="A452" s="34"/>
      <c r="B452" s="35"/>
      <c r="C452" s="208" t="s">
        <v>1319</v>
      </c>
      <c r="D452" s="208" t="s">
        <v>1244</v>
      </c>
      <c r="E452" s="209" t="s">
        <v>1320</v>
      </c>
      <c r="F452" s="210" t="s">
        <v>1321</v>
      </c>
      <c r="G452" s="211" t="s">
        <v>118</v>
      </c>
      <c r="H452" s="212">
        <v>1</v>
      </c>
      <c r="I452" s="213"/>
      <c r="J452" s="214">
        <f t="shared" si="160"/>
        <v>0</v>
      </c>
      <c r="K452" s="210" t="s">
        <v>119</v>
      </c>
      <c r="L452" s="39"/>
      <c r="M452" s="215" t="s">
        <v>1</v>
      </c>
      <c r="N452" s="216" t="s">
        <v>39</v>
      </c>
      <c r="O452" s="71"/>
      <c r="P452" s="174">
        <f t="shared" si="161"/>
        <v>0</v>
      </c>
      <c r="Q452" s="174">
        <v>0</v>
      </c>
      <c r="R452" s="174">
        <f t="shared" si="162"/>
        <v>0</v>
      </c>
      <c r="S452" s="174">
        <v>0</v>
      </c>
      <c r="T452" s="175">
        <f t="shared" si="163"/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76" t="s">
        <v>1293</v>
      </c>
      <c r="AT452" s="176" t="s">
        <v>1244</v>
      </c>
      <c r="AU452" s="176" t="s">
        <v>82</v>
      </c>
      <c r="AY452" s="17" t="s">
        <v>120</v>
      </c>
      <c r="BE452" s="177">
        <f t="shared" si="164"/>
        <v>0</v>
      </c>
      <c r="BF452" s="177">
        <f t="shared" si="165"/>
        <v>0</v>
      </c>
      <c r="BG452" s="177">
        <f t="shared" si="166"/>
        <v>0</v>
      </c>
      <c r="BH452" s="177">
        <f t="shared" si="167"/>
        <v>0</v>
      </c>
      <c r="BI452" s="177">
        <f t="shared" si="168"/>
        <v>0</v>
      </c>
      <c r="BJ452" s="17" t="s">
        <v>82</v>
      </c>
      <c r="BK452" s="177">
        <f t="shared" si="169"/>
        <v>0</v>
      </c>
      <c r="BL452" s="17" t="s">
        <v>1293</v>
      </c>
      <c r="BM452" s="176" t="s">
        <v>1322</v>
      </c>
    </row>
    <row r="453" spans="1:65" s="2" customFormat="1" ht="37.9" customHeight="1">
      <c r="A453" s="34"/>
      <c r="B453" s="35"/>
      <c r="C453" s="208" t="s">
        <v>1323</v>
      </c>
      <c r="D453" s="208" t="s">
        <v>1244</v>
      </c>
      <c r="E453" s="209" t="s">
        <v>1324</v>
      </c>
      <c r="F453" s="210" t="s">
        <v>1325</v>
      </c>
      <c r="G453" s="211" t="s">
        <v>118</v>
      </c>
      <c r="H453" s="212">
        <v>1</v>
      </c>
      <c r="I453" s="213"/>
      <c r="J453" s="214">
        <f t="shared" si="160"/>
        <v>0</v>
      </c>
      <c r="K453" s="210" t="s">
        <v>119</v>
      </c>
      <c r="L453" s="39"/>
      <c r="M453" s="215" t="s">
        <v>1</v>
      </c>
      <c r="N453" s="216" t="s">
        <v>39</v>
      </c>
      <c r="O453" s="71"/>
      <c r="P453" s="174">
        <f t="shared" si="161"/>
        <v>0</v>
      </c>
      <c r="Q453" s="174">
        <v>0</v>
      </c>
      <c r="R453" s="174">
        <f t="shared" si="162"/>
        <v>0</v>
      </c>
      <c r="S453" s="174">
        <v>0</v>
      </c>
      <c r="T453" s="175">
        <f t="shared" si="163"/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76" t="s">
        <v>82</v>
      </c>
      <c r="AT453" s="176" t="s">
        <v>1244</v>
      </c>
      <c r="AU453" s="176" t="s">
        <v>82</v>
      </c>
      <c r="AY453" s="17" t="s">
        <v>120</v>
      </c>
      <c r="BE453" s="177">
        <f t="shared" si="164"/>
        <v>0</v>
      </c>
      <c r="BF453" s="177">
        <f t="shared" si="165"/>
        <v>0</v>
      </c>
      <c r="BG453" s="177">
        <f t="shared" si="166"/>
        <v>0</v>
      </c>
      <c r="BH453" s="177">
        <f t="shared" si="167"/>
        <v>0</v>
      </c>
      <c r="BI453" s="177">
        <f t="shared" si="168"/>
        <v>0</v>
      </c>
      <c r="BJ453" s="17" t="s">
        <v>82</v>
      </c>
      <c r="BK453" s="177">
        <f t="shared" si="169"/>
        <v>0</v>
      </c>
      <c r="BL453" s="17" t="s">
        <v>82</v>
      </c>
      <c r="BM453" s="176" t="s">
        <v>1326</v>
      </c>
    </row>
    <row r="454" spans="1:65" s="2" customFormat="1" ht="37.9" customHeight="1">
      <c r="A454" s="34"/>
      <c r="B454" s="35"/>
      <c r="C454" s="208" t="s">
        <v>1327</v>
      </c>
      <c r="D454" s="208" t="s">
        <v>1244</v>
      </c>
      <c r="E454" s="209" t="s">
        <v>1328</v>
      </c>
      <c r="F454" s="210" t="s">
        <v>1329</v>
      </c>
      <c r="G454" s="211" t="s">
        <v>118</v>
      </c>
      <c r="H454" s="212">
        <v>1</v>
      </c>
      <c r="I454" s="213"/>
      <c r="J454" s="214">
        <f t="shared" si="160"/>
        <v>0</v>
      </c>
      <c r="K454" s="210" t="s">
        <v>119</v>
      </c>
      <c r="L454" s="39"/>
      <c r="M454" s="215" t="s">
        <v>1</v>
      </c>
      <c r="N454" s="216" t="s">
        <v>39</v>
      </c>
      <c r="O454" s="71"/>
      <c r="P454" s="174">
        <f t="shared" si="161"/>
        <v>0</v>
      </c>
      <c r="Q454" s="174">
        <v>0</v>
      </c>
      <c r="R454" s="174">
        <f t="shared" si="162"/>
        <v>0</v>
      </c>
      <c r="S454" s="174">
        <v>0</v>
      </c>
      <c r="T454" s="175">
        <f t="shared" si="163"/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76" t="s">
        <v>82</v>
      </c>
      <c r="AT454" s="176" t="s">
        <v>1244</v>
      </c>
      <c r="AU454" s="176" t="s">
        <v>82</v>
      </c>
      <c r="AY454" s="17" t="s">
        <v>120</v>
      </c>
      <c r="BE454" s="177">
        <f t="shared" si="164"/>
        <v>0</v>
      </c>
      <c r="BF454" s="177">
        <f t="shared" si="165"/>
        <v>0</v>
      </c>
      <c r="BG454" s="177">
        <f t="shared" si="166"/>
        <v>0</v>
      </c>
      <c r="BH454" s="177">
        <f t="shared" si="167"/>
        <v>0</v>
      </c>
      <c r="BI454" s="177">
        <f t="shared" si="168"/>
        <v>0</v>
      </c>
      <c r="BJ454" s="17" t="s">
        <v>82</v>
      </c>
      <c r="BK454" s="177">
        <f t="shared" si="169"/>
        <v>0</v>
      </c>
      <c r="BL454" s="17" t="s">
        <v>82</v>
      </c>
      <c r="BM454" s="176" t="s">
        <v>1330</v>
      </c>
    </row>
    <row r="455" spans="1:65" s="2" customFormat="1" ht="37.9" customHeight="1">
      <c r="A455" s="34"/>
      <c r="B455" s="35"/>
      <c r="C455" s="208" t="s">
        <v>1331</v>
      </c>
      <c r="D455" s="208" t="s">
        <v>1244</v>
      </c>
      <c r="E455" s="209" t="s">
        <v>1332</v>
      </c>
      <c r="F455" s="210" t="s">
        <v>1333</v>
      </c>
      <c r="G455" s="211" t="s">
        <v>118</v>
      </c>
      <c r="H455" s="212">
        <v>1</v>
      </c>
      <c r="I455" s="213"/>
      <c r="J455" s="214">
        <f t="shared" si="160"/>
        <v>0</v>
      </c>
      <c r="K455" s="210" t="s">
        <v>119</v>
      </c>
      <c r="L455" s="39"/>
      <c r="M455" s="215" t="s">
        <v>1</v>
      </c>
      <c r="N455" s="216" t="s">
        <v>39</v>
      </c>
      <c r="O455" s="71"/>
      <c r="P455" s="174">
        <f t="shared" si="161"/>
        <v>0</v>
      </c>
      <c r="Q455" s="174">
        <v>0</v>
      </c>
      <c r="R455" s="174">
        <f t="shared" si="162"/>
        <v>0</v>
      </c>
      <c r="S455" s="174">
        <v>0</v>
      </c>
      <c r="T455" s="175">
        <f t="shared" si="163"/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76" t="s">
        <v>1293</v>
      </c>
      <c r="AT455" s="176" t="s">
        <v>1244</v>
      </c>
      <c r="AU455" s="176" t="s">
        <v>82</v>
      </c>
      <c r="AY455" s="17" t="s">
        <v>120</v>
      </c>
      <c r="BE455" s="177">
        <f t="shared" si="164"/>
        <v>0</v>
      </c>
      <c r="BF455" s="177">
        <f t="shared" si="165"/>
        <v>0</v>
      </c>
      <c r="BG455" s="177">
        <f t="shared" si="166"/>
        <v>0</v>
      </c>
      <c r="BH455" s="177">
        <f t="shared" si="167"/>
        <v>0</v>
      </c>
      <c r="BI455" s="177">
        <f t="shared" si="168"/>
        <v>0</v>
      </c>
      <c r="BJ455" s="17" t="s">
        <v>82</v>
      </c>
      <c r="BK455" s="177">
        <f t="shared" si="169"/>
        <v>0</v>
      </c>
      <c r="BL455" s="17" t="s">
        <v>1293</v>
      </c>
      <c r="BM455" s="176" t="s">
        <v>1334</v>
      </c>
    </row>
    <row r="456" spans="1:65" s="2" customFormat="1" ht="37.9" customHeight="1">
      <c r="A456" s="34"/>
      <c r="B456" s="35"/>
      <c r="C456" s="208" t="s">
        <v>1335</v>
      </c>
      <c r="D456" s="208" t="s">
        <v>1244</v>
      </c>
      <c r="E456" s="209" t="s">
        <v>1336</v>
      </c>
      <c r="F456" s="210" t="s">
        <v>1337</v>
      </c>
      <c r="G456" s="211" t="s">
        <v>118</v>
      </c>
      <c r="H456" s="212">
        <v>1</v>
      </c>
      <c r="I456" s="213"/>
      <c r="J456" s="214">
        <f t="shared" si="160"/>
        <v>0</v>
      </c>
      <c r="K456" s="210" t="s">
        <v>119</v>
      </c>
      <c r="L456" s="39"/>
      <c r="M456" s="215" t="s">
        <v>1</v>
      </c>
      <c r="N456" s="216" t="s">
        <v>39</v>
      </c>
      <c r="O456" s="71"/>
      <c r="P456" s="174">
        <f t="shared" si="161"/>
        <v>0</v>
      </c>
      <c r="Q456" s="174">
        <v>0</v>
      </c>
      <c r="R456" s="174">
        <f t="shared" si="162"/>
        <v>0</v>
      </c>
      <c r="S456" s="174">
        <v>0</v>
      </c>
      <c r="T456" s="175">
        <f t="shared" si="163"/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76" t="s">
        <v>1293</v>
      </c>
      <c r="AT456" s="176" t="s">
        <v>1244</v>
      </c>
      <c r="AU456" s="176" t="s">
        <v>82</v>
      </c>
      <c r="AY456" s="17" t="s">
        <v>120</v>
      </c>
      <c r="BE456" s="177">
        <f t="shared" si="164"/>
        <v>0</v>
      </c>
      <c r="BF456" s="177">
        <f t="shared" si="165"/>
        <v>0</v>
      </c>
      <c r="BG456" s="177">
        <f t="shared" si="166"/>
        <v>0</v>
      </c>
      <c r="BH456" s="177">
        <f t="shared" si="167"/>
        <v>0</v>
      </c>
      <c r="BI456" s="177">
        <f t="shared" si="168"/>
        <v>0</v>
      </c>
      <c r="BJ456" s="17" t="s">
        <v>82</v>
      </c>
      <c r="BK456" s="177">
        <f t="shared" si="169"/>
        <v>0</v>
      </c>
      <c r="BL456" s="17" t="s">
        <v>1293</v>
      </c>
      <c r="BM456" s="176" t="s">
        <v>1338</v>
      </c>
    </row>
    <row r="457" spans="1:65" s="2" customFormat="1" ht="44.25" customHeight="1">
      <c r="A457" s="34"/>
      <c r="B457" s="35"/>
      <c r="C457" s="208" t="s">
        <v>1339</v>
      </c>
      <c r="D457" s="208" t="s">
        <v>1244</v>
      </c>
      <c r="E457" s="209" t="s">
        <v>1340</v>
      </c>
      <c r="F457" s="210" t="s">
        <v>1341</v>
      </c>
      <c r="G457" s="211" t="s">
        <v>118</v>
      </c>
      <c r="H457" s="212">
        <v>16</v>
      </c>
      <c r="I457" s="213"/>
      <c r="J457" s="214">
        <f t="shared" si="160"/>
        <v>0</v>
      </c>
      <c r="K457" s="210" t="s">
        <v>119</v>
      </c>
      <c r="L457" s="39"/>
      <c r="M457" s="215" t="s">
        <v>1</v>
      </c>
      <c r="N457" s="216" t="s">
        <v>39</v>
      </c>
      <c r="O457" s="71"/>
      <c r="P457" s="174">
        <f t="shared" si="161"/>
        <v>0</v>
      </c>
      <c r="Q457" s="174">
        <v>0</v>
      </c>
      <c r="R457" s="174">
        <f t="shared" si="162"/>
        <v>0</v>
      </c>
      <c r="S457" s="174">
        <v>0</v>
      </c>
      <c r="T457" s="175">
        <f t="shared" si="163"/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76" t="s">
        <v>1293</v>
      </c>
      <c r="AT457" s="176" t="s">
        <v>1244</v>
      </c>
      <c r="AU457" s="176" t="s">
        <v>82</v>
      </c>
      <c r="AY457" s="17" t="s">
        <v>120</v>
      </c>
      <c r="BE457" s="177">
        <f t="shared" si="164"/>
        <v>0</v>
      </c>
      <c r="BF457" s="177">
        <f t="shared" si="165"/>
        <v>0</v>
      </c>
      <c r="BG457" s="177">
        <f t="shared" si="166"/>
        <v>0</v>
      </c>
      <c r="BH457" s="177">
        <f t="shared" si="167"/>
        <v>0</v>
      </c>
      <c r="BI457" s="177">
        <f t="shared" si="168"/>
        <v>0</v>
      </c>
      <c r="BJ457" s="17" t="s">
        <v>82</v>
      </c>
      <c r="BK457" s="177">
        <f t="shared" si="169"/>
        <v>0</v>
      </c>
      <c r="BL457" s="17" t="s">
        <v>1293</v>
      </c>
      <c r="BM457" s="176" t="s">
        <v>1342</v>
      </c>
    </row>
    <row r="458" spans="1:65" s="11" customFormat="1" ht="11.25">
      <c r="B458" s="178"/>
      <c r="C458" s="179"/>
      <c r="D458" s="180" t="s">
        <v>122</v>
      </c>
      <c r="E458" s="181" t="s">
        <v>1</v>
      </c>
      <c r="F458" s="182" t="s">
        <v>123</v>
      </c>
      <c r="G458" s="179"/>
      <c r="H458" s="183">
        <v>16</v>
      </c>
      <c r="I458" s="184"/>
      <c r="J458" s="179"/>
      <c r="K458" s="179"/>
      <c r="L458" s="185"/>
      <c r="M458" s="186"/>
      <c r="N458" s="187"/>
      <c r="O458" s="187"/>
      <c r="P458" s="187"/>
      <c r="Q458" s="187"/>
      <c r="R458" s="187"/>
      <c r="S458" s="187"/>
      <c r="T458" s="188"/>
      <c r="AT458" s="189" t="s">
        <v>122</v>
      </c>
      <c r="AU458" s="189" t="s">
        <v>82</v>
      </c>
      <c r="AV458" s="11" t="s">
        <v>84</v>
      </c>
      <c r="AW458" s="11" t="s">
        <v>30</v>
      </c>
      <c r="AX458" s="11" t="s">
        <v>82</v>
      </c>
      <c r="AY458" s="189" t="s">
        <v>120</v>
      </c>
    </row>
    <row r="459" spans="1:65" s="2" customFormat="1" ht="44.25" customHeight="1">
      <c r="A459" s="34"/>
      <c r="B459" s="35"/>
      <c r="C459" s="208" t="s">
        <v>1343</v>
      </c>
      <c r="D459" s="208" t="s">
        <v>1244</v>
      </c>
      <c r="E459" s="209" t="s">
        <v>1344</v>
      </c>
      <c r="F459" s="210" t="s">
        <v>1345</v>
      </c>
      <c r="G459" s="211" t="s">
        <v>118</v>
      </c>
      <c r="H459" s="212">
        <v>1</v>
      </c>
      <c r="I459" s="213"/>
      <c r="J459" s="214">
        <f t="shared" ref="J459:J470" si="170">ROUND(I459*H459,2)</f>
        <v>0</v>
      </c>
      <c r="K459" s="210" t="s">
        <v>119</v>
      </c>
      <c r="L459" s="39"/>
      <c r="M459" s="215" t="s">
        <v>1</v>
      </c>
      <c r="N459" s="216" t="s">
        <v>39</v>
      </c>
      <c r="O459" s="71"/>
      <c r="P459" s="174">
        <f t="shared" ref="P459:P470" si="171">O459*H459</f>
        <v>0</v>
      </c>
      <c r="Q459" s="174">
        <v>0</v>
      </c>
      <c r="R459" s="174">
        <f t="shared" ref="R459:R470" si="172">Q459*H459</f>
        <v>0</v>
      </c>
      <c r="S459" s="174">
        <v>0</v>
      </c>
      <c r="T459" s="175">
        <f t="shared" ref="T459:T470" si="173"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76" t="s">
        <v>1293</v>
      </c>
      <c r="AT459" s="176" t="s">
        <v>1244</v>
      </c>
      <c r="AU459" s="176" t="s">
        <v>82</v>
      </c>
      <c r="AY459" s="17" t="s">
        <v>120</v>
      </c>
      <c r="BE459" s="177">
        <f t="shared" ref="BE459:BE470" si="174">IF(N459="základní",J459,0)</f>
        <v>0</v>
      </c>
      <c r="BF459" s="177">
        <f t="shared" ref="BF459:BF470" si="175">IF(N459="snížená",J459,0)</f>
        <v>0</v>
      </c>
      <c r="BG459" s="177">
        <f t="shared" ref="BG459:BG470" si="176">IF(N459="zákl. přenesená",J459,0)</f>
        <v>0</v>
      </c>
      <c r="BH459" s="177">
        <f t="shared" ref="BH459:BH470" si="177">IF(N459="sníž. přenesená",J459,0)</f>
        <v>0</v>
      </c>
      <c r="BI459" s="177">
        <f t="shared" ref="BI459:BI470" si="178">IF(N459="nulová",J459,0)</f>
        <v>0</v>
      </c>
      <c r="BJ459" s="17" t="s">
        <v>82</v>
      </c>
      <c r="BK459" s="177">
        <f t="shared" ref="BK459:BK470" si="179">ROUND(I459*H459,2)</f>
        <v>0</v>
      </c>
      <c r="BL459" s="17" t="s">
        <v>1293</v>
      </c>
      <c r="BM459" s="176" t="s">
        <v>1346</v>
      </c>
    </row>
    <row r="460" spans="1:65" s="2" customFormat="1" ht="24.2" customHeight="1">
      <c r="A460" s="34"/>
      <c r="B460" s="35"/>
      <c r="C460" s="208" t="s">
        <v>1347</v>
      </c>
      <c r="D460" s="208" t="s">
        <v>1244</v>
      </c>
      <c r="E460" s="209" t="s">
        <v>1348</v>
      </c>
      <c r="F460" s="210" t="s">
        <v>1349</v>
      </c>
      <c r="G460" s="211" t="s">
        <v>118</v>
      </c>
      <c r="H460" s="212">
        <v>1</v>
      </c>
      <c r="I460" s="213"/>
      <c r="J460" s="214">
        <f t="shared" si="170"/>
        <v>0</v>
      </c>
      <c r="K460" s="210" t="s">
        <v>119</v>
      </c>
      <c r="L460" s="39"/>
      <c r="M460" s="215" t="s">
        <v>1</v>
      </c>
      <c r="N460" s="216" t="s">
        <v>39</v>
      </c>
      <c r="O460" s="71"/>
      <c r="P460" s="174">
        <f t="shared" si="171"/>
        <v>0</v>
      </c>
      <c r="Q460" s="174">
        <v>0</v>
      </c>
      <c r="R460" s="174">
        <f t="shared" si="172"/>
        <v>0</v>
      </c>
      <c r="S460" s="174">
        <v>0</v>
      </c>
      <c r="T460" s="175">
        <f t="shared" si="173"/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76" t="s">
        <v>1293</v>
      </c>
      <c r="AT460" s="176" t="s">
        <v>1244</v>
      </c>
      <c r="AU460" s="176" t="s">
        <v>82</v>
      </c>
      <c r="AY460" s="17" t="s">
        <v>120</v>
      </c>
      <c r="BE460" s="177">
        <f t="shared" si="174"/>
        <v>0</v>
      </c>
      <c r="BF460" s="177">
        <f t="shared" si="175"/>
        <v>0</v>
      </c>
      <c r="BG460" s="177">
        <f t="shared" si="176"/>
        <v>0</v>
      </c>
      <c r="BH460" s="177">
        <f t="shared" si="177"/>
        <v>0</v>
      </c>
      <c r="BI460" s="177">
        <f t="shared" si="178"/>
        <v>0</v>
      </c>
      <c r="BJ460" s="17" t="s">
        <v>82</v>
      </c>
      <c r="BK460" s="177">
        <f t="shared" si="179"/>
        <v>0</v>
      </c>
      <c r="BL460" s="17" t="s">
        <v>1293</v>
      </c>
      <c r="BM460" s="176" t="s">
        <v>1350</v>
      </c>
    </row>
    <row r="461" spans="1:65" s="2" customFormat="1" ht="16.5" customHeight="1">
      <c r="A461" s="34"/>
      <c r="B461" s="35"/>
      <c r="C461" s="208" t="s">
        <v>1351</v>
      </c>
      <c r="D461" s="208" t="s">
        <v>1244</v>
      </c>
      <c r="E461" s="209" t="s">
        <v>1352</v>
      </c>
      <c r="F461" s="210" t="s">
        <v>1353</v>
      </c>
      <c r="G461" s="211" t="s">
        <v>118</v>
      </c>
      <c r="H461" s="212">
        <v>1</v>
      </c>
      <c r="I461" s="213"/>
      <c r="J461" s="214">
        <f t="shared" si="170"/>
        <v>0</v>
      </c>
      <c r="K461" s="210" t="s">
        <v>119</v>
      </c>
      <c r="L461" s="39"/>
      <c r="M461" s="215" t="s">
        <v>1</v>
      </c>
      <c r="N461" s="216" t="s">
        <v>39</v>
      </c>
      <c r="O461" s="71"/>
      <c r="P461" s="174">
        <f t="shared" si="171"/>
        <v>0</v>
      </c>
      <c r="Q461" s="174">
        <v>0</v>
      </c>
      <c r="R461" s="174">
        <f t="shared" si="172"/>
        <v>0</v>
      </c>
      <c r="S461" s="174">
        <v>0</v>
      </c>
      <c r="T461" s="175">
        <f t="shared" si="173"/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76" t="s">
        <v>1293</v>
      </c>
      <c r="AT461" s="176" t="s">
        <v>1244</v>
      </c>
      <c r="AU461" s="176" t="s">
        <v>82</v>
      </c>
      <c r="AY461" s="17" t="s">
        <v>120</v>
      </c>
      <c r="BE461" s="177">
        <f t="shared" si="174"/>
        <v>0</v>
      </c>
      <c r="BF461" s="177">
        <f t="shared" si="175"/>
        <v>0</v>
      </c>
      <c r="BG461" s="177">
        <f t="shared" si="176"/>
        <v>0</v>
      </c>
      <c r="BH461" s="177">
        <f t="shared" si="177"/>
        <v>0</v>
      </c>
      <c r="BI461" s="177">
        <f t="shared" si="178"/>
        <v>0</v>
      </c>
      <c r="BJ461" s="17" t="s">
        <v>82</v>
      </c>
      <c r="BK461" s="177">
        <f t="shared" si="179"/>
        <v>0</v>
      </c>
      <c r="BL461" s="17" t="s">
        <v>1293</v>
      </c>
      <c r="BM461" s="176" t="s">
        <v>1354</v>
      </c>
    </row>
    <row r="462" spans="1:65" s="2" customFormat="1" ht="16.5" customHeight="1">
      <c r="A462" s="34"/>
      <c r="B462" s="35"/>
      <c r="C462" s="208" t="s">
        <v>1355</v>
      </c>
      <c r="D462" s="208" t="s">
        <v>1244</v>
      </c>
      <c r="E462" s="209" t="s">
        <v>1356</v>
      </c>
      <c r="F462" s="210" t="s">
        <v>1357</v>
      </c>
      <c r="G462" s="211" t="s">
        <v>118</v>
      </c>
      <c r="H462" s="212">
        <v>1</v>
      </c>
      <c r="I462" s="213"/>
      <c r="J462" s="214">
        <f t="shared" si="170"/>
        <v>0</v>
      </c>
      <c r="K462" s="210" t="s">
        <v>119</v>
      </c>
      <c r="L462" s="39"/>
      <c r="M462" s="215" t="s">
        <v>1</v>
      </c>
      <c r="N462" s="216" t="s">
        <v>39</v>
      </c>
      <c r="O462" s="71"/>
      <c r="P462" s="174">
        <f t="shared" si="171"/>
        <v>0</v>
      </c>
      <c r="Q462" s="174">
        <v>0</v>
      </c>
      <c r="R462" s="174">
        <f t="shared" si="172"/>
        <v>0</v>
      </c>
      <c r="S462" s="174">
        <v>0</v>
      </c>
      <c r="T462" s="175">
        <f t="shared" si="173"/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76" t="s">
        <v>1293</v>
      </c>
      <c r="AT462" s="176" t="s">
        <v>1244</v>
      </c>
      <c r="AU462" s="176" t="s">
        <v>82</v>
      </c>
      <c r="AY462" s="17" t="s">
        <v>120</v>
      </c>
      <c r="BE462" s="177">
        <f t="shared" si="174"/>
        <v>0</v>
      </c>
      <c r="BF462" s="177">
        <f t="shared" si="175"/>
        <v>0</v>
      </c>
      <c r="BG462" s="177">
        <f t="shared" si="176"/>
        <v>0</v>
      </c>
      <c r="BH462" s="177">
        <f t="shared" si="177"/>
        <v>0</v>
      </c>
      <c r="BI462" s="177">
        <f t="shared" si="178"/>
        <v>0</v>
      </c>
      <c r="BJ462" s="17" t="s">
        <v>82</v>
      </c>
      <c r="BK462" s="177">
        <f t="shared" si="179"/>
        <v>0</v>
      </c>
      <c r="BL462" s="17" t="s">
        <v>1293</v>
      </c>
      <c r="BM462" s="176" t="s">
        <v>1358</v>
      </c>
    </row>
    <row r="463" spans="1:65" s="2" customFormat="1" ht="16.5" customHeight="1">
      <c r="A463" s="34"/>
      <c r="B463" s="35"/>
      <c r="C463" s="208" t="s">
        <v>1359</v>
      </c>
      <c r="D463" s="208" t="s">
        <v>1244</v>
      </c>
      <c r="E463" s="209" t="s">
        <v>1360</v>
      </c>
      <c r="F463" s="210" t="s">
        <v>1361</v>
      </c>
      <c r="G463" s="211" t="s">
        <v>675</v>
      </c>
      <c r="H463" s="212">
        <v>1</v>
      </c>
      <c r="I463" s="213"/>
      <c r="J463" s="214">
        <f t="shared" si="170"/>
        <v>0</v>
      </c>
      <c r="K463" s="210" t="s">
        <v>119</v>
      </c>
      <c r="L463" s="39"/>
      <c r="M463" s="215" t="s">
        <v>1</v>
      </c>
      <c r="N463" s="216" t="s">
        <v>39</v>
      </c>
      <c r="O463" s="71"/>
      <c r="P463" s="174">
        <f t="shared" si="171"/>
        <v>0</v>
      </c>
      <c r="Q463" s="174">
        <v>0</v>
      </c>
      <c r="R463" s="174">
        <f t="shared" si="172"/>
        <v>0</v>
      </c>
      <c r="S463" s="174">
        <v>0</v>
      </c>
      <c r="T463" s="175">
        <f t="shared" si="173"/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76" t="s">
        <v>1293</v>
      </c>
      <c r="AT463" s="176" t="s">
        <v>1244</v>
      </c>
      <c r="AU463" s="176" t="s">
        <v>82</v>
      </c>
      <c r="AY463" s="17" t="s">
        <v>120</v>
      </c>
      <c r="BE463" s="177">
        <f t="shared" si="174"/>
        <v>0</v>
      </c>
      <c r="BF463" s="177">
        <f t="shared" si="175"/>
        <v>0</v>
      </c>
      <c r="BG463" s="177">
        <f t="shared" si="176"/>
        <v>0</v>
      </c>
      <c r="BH463" s="177">
        <f t="shared" si="177"/>
        <v>0</v>
      </c>
      <c r="BI463" s="177">
        <f t="shared" si="178"/>
        <v>0</v>
      </c>
      <c r="BJ463" s="17" t="s">
        <v>82</v>
      </c>
      <c r="BK463" s="177">
        <f t="shared" si="179"/>
        <v>0</v>
      </c>
      <c r="BL463" s="17" t="s">
        <v>1293</v>
      </c>
      <c r="BM463" s="176" t="s">
        <v>1362</v>
      </c>
    </row>
    <row r="464" spans="1:65" s="2" customFormat="1" ht="24.2" customHeight="1">
      <c r="A464" s="34"/>
      <c r="B464" s="35"/>
      <c r="C464" s="208" t="s">
        <v>1363</v>
      </c>
      <c r="D464" s="208" t="s">
        <v>1244</v>
      </c>
      <c r="E464" s="209" t="s">
        <v>1364</v>
      </c>
      <c r="F464" s="210" t="s">
        <v>1365</v>
      </c>
      <c r="G464" s="211" t="s">
        <v>675</v>
      </c>
      <c r="H464" s="212">
        <v>1</v>
      </c>
      <c r="I464" s="213"/>
      <c r="J464" s="214">
        <f t="shared" si="170"/>
        <v>0</v>
      </c>
      <c r="K464" s="210" t="s">
        <v>119</v>
      </c>
      <c r="L464" s="39"/>
      <c r="M464" s="215" t="s">
        <v>1</v>
      </c>
      <c r="N464" s="216" t="s">
        <v>39</v>
      </c>
      <c r="O464" s="71"/>
      <c r="P464" s="174">
        <f t="shared" si="171"/>
        <v>0</v>
      </c>
      <c r="Q464" s="174">
        <v>0</v>
      </c>
      <c r="R464" s="174">
        <f t="shared" si="172"/>
        <v>0</v>
      </c>
      <c r="S464" s="174">
        <v>0</v>
      </c>
      <c r="T464" s="175">
        <f t="shared" si="173"/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76" t="s">
        <v>1293</v>
      </c>
      <c r="AT464" s="176" t="s">
        <v>1244</v>
      </c>
      <c r="AU464" s="176" t="s">
        <v>82</v>
      </c>
      <c r="AY464" s="17" t="s">
        <v>120</v>
      </c>
      <c r="BE464" s="177">
        <f t="shared" si="174"/>
        <v>0</v>
      </c>
      <c r="BF464" s="177">
        <f t="shared" si="175"/>
        <v>0</v>
      </c>
      <c r="BG464" s="177">
        <f t="shared" si="176"/>
        <v>0</v>
      </c>
      <c r="BH464" s="177">
        <f t="shared" si="177"/>
        <v>0</v>
      </c>
      <c r="BI464" s="177">
        <f t="shared" si="178"/>
        <v>0</v>
      </c>
      <c r="BJ464" s="17" t="s">
        <v>82</v>
      </c>
      <c r="BK464" s="177">
        <f t="shared" si="179"/>
        <v>0</v>
      </c>
      <c r="BL464" s="17" t="s">
        <v>1293</v>
      </c>
      <c r="BM464" s="176" t="s">
        <v>1366</v>
      </c>
    </row>
    <row r="465" spans="1:65" s="2" customFormat="1" ht="24.2" customHeight="1">
      <c r="A465" s="34"/>
      <c r="B465" s="35"/>
      <c r="C465" s="208" t="s">
        <v>1367</v>
      </c>
      <c r="D465" s="208" t="s">
        <v>1244</v>
      </c>
      <c r="E465" s="209" t="s">
        <v>1368</v>
      </c>
      <c r="F465" s="210" t="s">
        <v>1369</v>
      </c>
      <c r="G465" s="211" t="s">
        <v>675</v>
      </c>
      <c r="H465" s="212">
        <v>1</v>
      </c>
      <c r="I465" s="213"/>
      <c r="J465" s="214">
        <f t="shared" si="170"/>
        <v>0</v>
      </c>
      <c r="K465" s="210" t="s">
        <v>119</v>
      </c>
      <c r="L465" s="39"/>
      <c r="M465" s="215" t="s">
        <v>1</v>
      </c>
      <c r="N465" s="216" t="s">
        <v>39</v>
      </c>
      <c r="O465" s="71"/>
      <c r="P465" s="174">
        <f t="shared" si="171"/>
        <v>0</v>
      </c>
      <c r="Q465" s="174">
        <v>0</v>
      </c>
      <c r="R465" s="174">
        <f t="shared" si="172"/>
        <v>0</v>
      </c>
      <c r="S465" s="174">
        <v>0</v>
      </c>
      <c r="T465" s="175">
        <f t="shared" si="173"/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76" t="s">
        <v>1293</v>
      </c>
      <c r="AT465" s="176" t="s">
        <v>1244</v>
      </c>
      <c r="AU465" s="176" t="s">
        <v>82</v>
      </c>
      <c r="AY465" s="17" t="s">
        <v>120</v>
      </c>
      <c r="BE465" s="177">
        <f t="shared" si="174"/>
        <v>0</v>
      </c>
      <c r="BF465" s="177">
        <f t="shared" si="175"/>
        <v>0</v>
      </c>
      <c r="BG465" s="177">
        <f t="shared" si="176"/>
        <v>0</v>
      </c>
      <c r="BH465" s="177">
        <f t="shared" si="177"/>
        <v>0</v>
      </c>
      <c r="BI465" s="177">
        <f t="shared" si="178"/>
        <v>0</v>
      </c>
      <c r="BJ465" s="17" t="s">
        <v>82</v>
      </c>
      <c r="BK465" s="177">
        <f t="shared" si="179"/>
        <v>0</v>
      </c>
      <c r="BL465" s="17" t="s">
        <v>1293</v>
      </c>
      <c r="BM465" s="176" t="s">
        <v>1370</v>
      </c>
    </row>
    <row r="466" spans="1:65" s="2" customFormat="1" ht="16.5" customHeight="1">
      <c r="A466" s="34"/>
      <c r="B466" s="35"/>
      <c r="C466" s="208" t="s">
        <v>1371</v>
      </c>
      <c r="D466" s="208" t="s">
        <v>1244</v>
      </c>
      <c r="E466" s="209" t="s">
        <v>1372</v>
      </c>
      <c r="F466" s="210" t="s">
        <v>1373</v>
      </c>
      <c r="G466" s="211" t="s">
        <v>675</v>
      </c>
      <c r="H466" s="212">
        <v>1</v>
      </c>
      <c r="I466" s="213"/>
      <c r="J466" s="214">
        <f t="shared" si="170"/>
        <v>0</v>
      </c>
      <c r="K466" s="210" t="s">
        <v>119</v>
      </c>
      <c r="L466" s="39"/>
      <c r="M466" s="215" t="s">
        <v>1</v>
      </c>
      <c r="N466" s="216" t="s">
        <v>39</v>
      </c>
      <c r="O466" s="71"/>
      <c r="P466" s="174">
        <f t="shared" si="171"/>
        <v>0</v>
      </c>
      <c r="Q466" s="174">
        <v>0</v>
      </c>
      <c r="R466" s="174">
        <f t="shared" si="172"/>
        <v>0</v>
      </c>
      <c r="S466" s="174">
        <v>0</v>
      </c>
      <c r="T466" s="175">
        <f t="shared" si="173"/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76" t="s">
        <v>1293</v>
      </c>
      <c r="AT466" s="176" t="s">
        <v>1244</v>
      </c>
      <c r="AU466" s="176" t="s">
        <v>82</v>
      </c>
      <c r="AY466" s="17" t="s">
        <v>120</v>
      </c>
      <c r="BE466" s="177">
        <f t="shared" si="174"/>
        <v>0</v>
      </c>
      <c r="BF466" s="177">
        <f t="shared" si="175"/>
        <v>0</v>
      </c>
      <c r="BG466" s="177">
        <f t="shared" si="176"/>
        <v>0</v>
      </c>
      <c r="BH466" s="177">
        <f t="shared" si="177"/>
        <v>0</v>
      </c>
      <c r="BI466" s="177">
        <f t="shared" si="178"/>
        <v>0</v>
      </c>
      <c r="BJ466" s="17" t="s">
        <v>82</v>
      </c>
      <c r="BK466" s="177">
        <f t="shared" si="179"/>
        <v>0</v>
      </c>
      <c r="BL466" s="17" t="s">
        <v>1293</v>
      </c>
      <c r="BM466" s="176" t="s">
        <v>1374</v>
      </c>
    </row>
    <row r="467" spans="1:65" s="2" customFormat="1" ht="16.5" customHeight="1">
      <c r="A467" s="34"/>
      <c r="B467" s="35"/>
      <c r="C467" s="208" t="s">
        <v>1375</v>
      </c>
      <c r="D467" s="208" t="s">
        <v>1244</v>
      </c>
      <c r="E467" s="209" t="s">
        <v>1376</v>
      </c>
      <c r="F467" s="210" t="s">
        <v>1377</v>
      </c>
      <c r="G467" s="211" t="s">
        <v>675</v>
      </c>
      <c r="H467" s="212">
        <v>1</v>
      </c>
      <c r="I467" s="213"/>
      <c r="J467" s="214">
        <f t="shared" si="170"/>
        <v>0</v>
      </c>
      <c r="K467" s="210" t="s">
        <v>119</v>
      </c>
      <c r="L467" s="39"/>
      <c r="M467" s="215" t="s">
        <v>1</v>
      </c>
      <c r="N467" s="216" t="s">
        <v>39</v>
      </c>
      <c r="O467" s="71"/>
      <c r="P467" s="174">
        <f t="shared" si="171"/>
        <v>0</v>
      </c>
      <c r="Q467" s="174">
        <v>0</v>
      </c>
      <c r="R467" s="174">
        <f t="shared" si="172"/>
        <v>0</v>
      </c>
      <c r="S467" s="174">
        <v>0</v>
      </c>
      <c r="T467" s="175">
        <f t="shared" si="173"/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76" t="s">
        <v>1293</v>
      </c>
      <c r="AT467" s="176" t="s">
        <v>1244</v>
      </c>
      <c r="AU467" s="176" t="s">
        <v>82</v>
      </c>
      <c r="AY467" s="17" t="s">
        <v>120</v>
      </c>
      <c r="BE467" s="177">
        <f t="shared" si="174"/>
        <v>0</v>
      </c>
      <c r="BF467" s="177">
        <f t="shared" si="175"/>
        <v>0</v>
      </c>
      <c r="BG467" s="177">
        <f t="shared" si="176"/>
        <v>0</v>
      </c>
      <c r="BH467" s="177">
        <f t="shared" si="177"/>
        <v>0</v>
      </c>
      <c r="BI467" s="177">
        <f t="shared" si="178"/>
        <v>0</v>
      </c>
      <c r="BJ467" s="17" t="s">
        <v>82</v>
      </c>
      <c r="BK467" s="177">
        <f t="shared" si="179"/>
        <v>0</v>
      </c>
      <c r="BL467" s="17" t="s">
        <v>1293</v>
      </c>
      <c r="BM467" s="176" t="s">
        <v>1378</v>
      </c>
    </row>
    <row r="468" spans="1:65" s="2" customFormat="1" ht="24.2" customHeight="1">
      <c r="A468" s="34"/>
      <c r="B468" s="35"/>
      <c r="C468" s="208" t="s">
        <v>1379</v>
      </c>
      <c r="D468" s="208" t="s">
        <v>1244</v>
      </c>
      <c r="E468" s="209" t="s">
        <v>1380</v>
      </c>
      <c r="F468" s="210" t="s">
        <v>1381</v>
      </c>
      <c r="G468" s="211" t="s">
        <v>675</v>
      </c>
      <c r="H468" s="212">
        <v>1825</v>
      </c>
      <c r="I468" s="213"/>
      <c r="J468" s="214">
        <f t="shared" si="170"/>
        <v>0</v>
      </c>
      <c r="K468" s="210" t="s">
        <v>119</v>
      </c>
      <c r="L468" s="39"/>
      <c r="M468" s="215" t="s">
        <v>1</v>
      </c>
      <c r="N468" s="216" t="s">
        <v>39</v>
      </c>
      <c r="O468" s="71"/>
      <c r="P468" s="174">
        <f t="shared" si="171"/>
        <v>0</v>
      </c>
      <c r="Q468" s="174">
        <v>0</v>
      </c>
      <c r="R468" s="174">
        <f t="shared" si="172"/>
        <v>0</v>
      </c>
      <c r="S468" s="174">
        <v>0</v>
      </c>
      <c r="T468" s="175">
        <f t="shared" si="173"/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76" t="s">
        <v>82</v>
      </c>
      <c r="AT468" s="176" t="s">
        <v>1244</v>
      </c>
      <c r="AU468" s="176" t="s">
        <v>82</v>
      </c>
      <c r="AY468" s="17" t="s">
        <v>120</v>
      </c>
      <c r="BE468" s="177">
        <f t="shared" si="174"/>
        <v>0</v>
      </c>
      <c r="BF468" s="177">
        <f t="shared" si="175"/>
        <v>0</v>
      </c>
      <c r="BG468" s="177">
        <f t="shared" si="176"/>
        <v>0</v>
      </c>
      <c r="BH468" s="177">
        <f t="shared" si="177"/>
        <v>0</v>
      </c>
      <c r="BI468" s="177">
        <f t="shared" si="178"/>
        <v>0</v>
      </c>
      <c r="BJ468" s="17" t="s">
        <v>82</v>
      </c>
      <c r="BK468" s="177">
        <f t="shared" si="179"/>
        <v>0</v>
      </c>
      <c r="BL468" s="17" t="s">
        <v>82</v>
      </c>
      <c r="BM468" s="176" t="s">
        <v>1382</v>
      </c>
    </row>
    <row r="469" spans="1:65" s="2" customFormat="1" ht="24.2" customHeight="1">
      <c r="A469" s="34"/>
      <c r="B469" s="35"/>
      <c r="C469" s="208" t="s">
        <v>1383</v>
      </c>
      <c r="D469" s="208" t="s">
        <v>1244</v>
      </c>
      <c r="E469" s="209" t="s">
        <v>1384</v>
      </c>
      <c r="F469" s="210" t="s">
        <v>1385</v>
      </c>
      <c r="G469" s="211" t="s">
        <v>675</v>
      </c>
      <c r="H469" s="212">
        <v>1</v>
      </c>
      <c r="I469" s="213"/>
      <c r="J469" s="214">
        <f t="shared" si="170"/>
        <v>0</v>
      </c>
      <c r="K469" s="210" t="s">
        <v>119</v>
      </c>
      <c r="L469" s="39"/>
      <c r="M469" s="215" t="s">
        <v>1</v>
      </c>
      <c r="N469" s="216" t="s">
        <v>39</v>
      </c>
      <c r="O469" s="71"/>
      <c r="P469" s="174">
        <f t="shared" si="171"/>
        <v>0</v>
      </c>
      <c r="Q469" s="174">
        <v>0</v>
      </c>
      <c r="R469" s="174">
        <f t="shared" si="172"/>
        <v>0</v>
      </c>
      <c r="S469" s="174">
        <v>0</v>
      </c>
      <c r="T469" s="175">
        <f t="shared" si="173"/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76" t="s">
        <v>82</v>
      </c>
      <c r="AT469" s="176" t="s">
        <v>1244</v>
      </c>
      <c r="AU469" s="176" t="s">
        <v>82</v>
      </c>
      <c r="AY469" s="17" t="s">
        <v>120</v>
      </c>
      <c r="BE469" s="177">
        <f t="shared" si="174"/>
        <v>0</v>
      </c>
      <c r="BF469" s="177">
        <f t="shared" si="175"/>
        <v>0</v>
      </c>
      <c r="BG469" s="177">
        <f t="shared" si="176"/>
        <v>0</v>
      </c>
      <c r="BH469" s="177">
        <f t="shared" si="177"/>
        <v>0</v>
      </c>
      <c r="BI469" s="177">
        <f t="shared" si="178"/>
        <v>0</v>
      </c>
      <c r="BJ469" s="17" t="s">
        <v>82</v>
      </c>
      <c r="BK469" s="177">
        <f t="shared" si="179"/>
        <v>0</v>
      </c>
      <c r="BL469" s="17" t="s">
        <v>82</v>
      </c>
      <c r="BM469" s="176" t="s">
        <v>1386</v>
      </c>
    </row>
    <row r="470" spans="1:65" s="2" customFormat="1" ht="21.75" customHeight="1">
      <c r="A470" s="34"/>
      <c r="B470" s="35"/>
      <c r="C470" s="208" t="s">
        <v>1387</v>
      </c>
      <c r="D470" s="208" t="s">
        <v>1244</v>
      </c>
      <c r="E470" s="209" t="s">
        <v>1388</v>
      </c>
      <c r="F470" s="210" t="s">
        <v>1389</v>
      </c>
      <c r="G470" s="211" t="s">
        <v>675</v>
      </c>
      <c r="H470" s="212">
        <v>40</v>
      </c>
      <c r="I470" s="213"/>
      <c r="J470" s="214">
        <f t="shared" si="170"/>
        <v>0</v>
      </c>
      <c r="K470" s="210" t="s">
        <v>119</v>
      </c>
      <c r="L470" s="39"/>
      <c r="M470" s="215" t="s">
        <v>1</v>
      </c>
      <c r="N470" s="216" t="s">
        <v>39</v>
      </c>
      <c r="O470" s="71"/>
      <c r="P470" s="174">
        <f t="shared" si="171"/>
        <v>0</v>
      </c>
      <c r="Q470" s="174">
        <v>0</v>
      </c>
      <c r="R470" s="174">
        <f t="shared" si="172"/>
        <v>0</v>
      </c>
      <c r="S470" s="174">
        <v>0</v>
      </c>
      <c r="T470" s="175">
        <f t="shared" si="173"/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76" t="s">
        <v>1293</v>
      </c>
      <c r="AT470" s="176" t="s">
        <v>1244</v>
      </c>
      <c r="AU470" s="176" t="s">
        <v>82</v>
      </c>
      <c r="AY470" s="17" t="s">
        <v>120</v>
      </c>
      <c r="BE470" s="177">
        <f t="shared" si="174"/>
        <v>0</v>
      </c>
      <c r="BF470" s="177">
        <f t="shared" si="175"/>
        <v>0</v>
      </c>
      <c r="BG470" s="177">
        <f t="shared" si="176"/>
        <v>0</v>
      </c>
      <c r="BH470" s="177">
        <f t="shared" si="177"/>
        <v>0</v>
      </c>
      <c r="BI470" s="177">
        <f t="shared" si="178"/>
        <v>0</v>
      </c>
      <c r="BJ470" s="17" t="s">
        <v>82</v>
      </c>
      <c r="BK470" s="177">
        <f t="shared" si="179"/>
        <v>0</v>
      </c>
      <c r="BL470" s="17" t="s">
        <v>1293</v>
      </c>
      <c r="BM470" s="176" t="s">
        <v>1390</v>
      </c>
    </row>
    <row r="471" spans="1:65" s="11" customFormat="1" ht="11.25">
      <c r="B471" s="178"/>
      <c r="C471" s="179"/>
      <c r="D471" s="180" t="s">
        <v>122</v>
      </c>
      <c r="E471" s="181" t="s">
        <v>1</v>
      </c>
      <c r="F471" s="182" t="s">
        <v>139</v>
      </c>
      <c r="G471" s="179"/>
      <c r="H471" s="183">
        <v>40</v>
      </c>
      <c r="I471" s="184"/>
      <c r="J471" s="179"/>
      <c r="K471" s="179"/>
      <c r="L471" s="185"/>
      <c r="M471" s="186"/>
      <c r="N471" s="187"/>
      <c r="O471" s="187"/>
      <c r="P471" s="187"/>
      <c r="Q471" s="187"/>
      <c r="R471" s="187"/>
      <c r="S471" s="187"/>
      <c r="T471" s="188"/>
      <c r="AT471" s="189" t="s">
        <v>122</v>
      </c>
      <c r="AU471" s="189" t="s">
        <v>82</v>
      </c>
      <c r="AV471" s="11" t="s">
        <v>84</v>
      </c>
      <c r="AW471" s="11" t="s">
        <v>30</v>
      </c>
      <c r="AX471" s="11" t="s">
        <v>82</v>
      </c>
      <c r="AY471" s="189" t="s">
        <v>120</v>
      </c>
    </row>
    <row r="472" spans="1:65" s="2" customFormat="1" ht="21.75" customHeight="1">
      <c r="A472" s="34"/>
      <c r="B472" s="35"/>
      <c r="C472" s="208" t="s">
        <v>1391</v>
      </c>
      <c r="D472" s="208" t="s">
        <v>1244</v>
      </c>
      <c r="E472" s="209" t="s">
        <v>1392</v>
      </c>
      <c r="F472" s="210" t="s">
        <v>1393</v>
      </c>
      <c r="G472" s="211" t="s">
        <v>675</v>
      </c>
      <c r="H472" s="212">
        <v>1</v>
      </c>
      <c r="I472" s="213"/>
      <c r="J472" s="214">
        <f t="shared" ref="J472:J480" si="180">ROUND(I472*H472,2)</f>
        <v>0</v>
      </c>
      <c r="K472" s="210" t="s">
        <v>119</v>
      </c>
      <c r="L472" s="39"/>
      <c r="M472" s="215" t="s">
        <v>1</v>
      </c>
      <c r="N472" s="216" t="s">
        <v>39</v>
      </c>
      <c r="O472" s="71"/>
      <c r="P472" s="174">
        <f t="shared" ref="P472:P480" si="181">O472*H472</f>
        <v>0</v>
      </c>
      <c r="Q472" s="174">
        <v>0</v>
      </c>
      <c r="R472" s="174">
        <f t="shared" ref="R472:R480" si="182">Q472*H472</f>
        <v>0</v>
      </c>
      <c r="S472" s="174">
        <v>0</v>
      </c>
      <c r="T472" s="175">
        <f t="shared" ref="T472:T480" si="183"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76" t="s">
        <v>1293</v>
      </c>
      <c r="AT472" s="176" t="s">
        <v>1244</v>
      </c>
      <c r="AU472" s="176" t="s">
        <v>82</v>
      </c>
      <c r="AY472" s="17" t="s">
        <v>120</v>
      </c>
      <c r="BE472" s="177">
        <f t="shared" ref="BE472:BE480" si="184">IF(N472="základní",J472,0)</f>
        <v>0</v>
      </c>
      <c r="BF472" s="177">
        <f t="shared" ref="BF472:BF480" si="185">IF(N472="snížená",J472,0)</f>
        <v>0</v>
      </c>
      <c r="BG472" s="177">
        <f t="shared" ref="BG472:BG480" si="186">IF(N472="zákl. přenesená",J472,0)</f>
        <v>0</v>
      </c>
      <c r="BH472" s="177">
        <f t="shared" ref="BH472:BH480" si="187">IF(N472="sníž. přenesená",J472,0)</f>
        <v>0</v>
      </c>
      <c r="BI472" s="177">
        <f t="shared" ref="BI472:BI480" si="188">IF(N472="nulová",J472,0)</f>
        <v>0</v>
      </c>
      <c r="BJ472" s="17" t="s">
        <v>82</v>
      </c>
      <c r="BK472" s="177">
        <f t="shared" ref="BK472:BK480" si="189">ROUND(I472*H472,2)</f>
        <v>0</v>
      </c>
      <c r="BL472" s="17" t="s">
        <v>1293</v>
      </c>
      <c r="BM472" s="176" t="s">
        <v>1394</v>
      </c>
    </row>
    <row r="473" spans="1:65" s="2" customFormat="1" ht="16.5" customHeight="1">
      <c r="A473" s="34"/>
      <c r="B473" s="35"/>
      <c r="C473" s="208" t="s">
        <v>1395</v>
      </c>
      <c r="D473" s="208" t="s">
        <v>1244</v>
      </c>
      <c r="E473" s="209" t="s">
        <v>1396</v>
      </c>
      <c r="F473" s="210" t="s">
        <v>1397</v>
      </c>
      <c r="G473" s="211" t="s">
        <v>675</v>
      </c>
      <c r="H473" s="212">
        <v>1</v>
      </c>
      <c r="I473" s="213"/>
      <c r="J473" s="214">
        <f t="shared" si="180"/>
        <v>0</v>
      </c>
      <c r="K473" s="210" t="s">
        <v>119</v>
      </c>
      <c r="L473" s="39"/>
      <c r="M473" s="215" t="s">
        <v>1</v>
      </c>
      <c r="N473" s="216" t="s">
        <v>39</v>
      </c>
      <c r="O473" s="71"/>
      <c r="P473" s="174">
        <f t="shared" si="181"/>
        <v>0</v>
      </c>
      <c r="Q473" s="174">
        <v>0</v>
      </c>
      <c r="R473" s="174">
        <f t="shared" si="182"/>
        <v>0</v>
      </c>
      <c r="S473" s="174">
        <v>0</v>
      </c>
      <c r="T473" s="175">
        <f t="shared" si="183"/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76" t="s">
        <v>1293</v>
      </c>
      <c r="AT473" s="176" t="s">
        <v>1244</v>
      </c>
      <c r="AU473" s="176" t="s">
        <v>82</v>
      </c>
      <c r="AY473" s="17" t="s">
        <v>120</v>
      </c>
      <c r="BE473" s="177">
        <f t="shared" si="184"/>
        <v>0</v>
      </c>
      <c r="BF473" s="177">
        <f t="shared" si="185"/>
        <v>0</v>
      </c>
      <c r="BG473" s="177">
        <f t="shared" si="186"/>
        <v>0</v>
      </c>
      <c r="BH473" s="177">
        <f t="shared" si="187"/>
        <v>0</v>
      </c>
      <c r="BI473" s="177">
        <f t="shared" si="188"/>
        <v>0</v>
      </c>
      <c r="BJ473" s="17" t="s">
        <v>82</v>
      </c>
      <c r="BK473" s="177">
        <f t="shared" si="189"/>
        <v>0</v>
      </c>
      <c r="BL473" s="17" t="s">
        <v>1293</v>
      </c>
      <c r="BM473" s="176" t="s">
        <v>1398</v>
      </c>
    </row>
    <row r="474" spans="1:65" s="2" customFormat="1" ht="16.5" customHeight="1">
      <c r="A474" s="34"/>
      <c r="B474" s="35"/>
      <c r="C474" s="208" t="s">
        <v>1399</v>
      </c>
      <c r="D474" s="208" t="s">
        <v>1244</v>
      </c>
      <c r="E474" s="209" t="s">
        <v>1400</v>
      </c>
      <c r="F474" s="210" t="s">
        <v>1401</v>
      </c>
      <c r="G474" s="211" t="s">
        <v>675</v>
      </c>
      <c r="H474" s="212">
        <v>1</v>
      </c>
      <c r="I474" s="213"/>
      <c r="J474" s="214">
        <f t="shared" si="180"/>
        <v>0</v>
      </c>
      <c r="K474" s="210" t="s">
        <v>119</v>
      </c>
      <c r="L474" s="39"/>
      <c r="M474" s="215" t="s">
        <v>1</v>
      </c>
      <c r="N474" s="216" t="s">
        <v>39</v>
      </c>
      <c r="O474" s="71"/>
      <c r="P474" s="174">
        <f t="shared" si="181"/>
        <v>0</v>
      </c>
      <c r="Q474" s="174">
        <v>0</v>
      </c>
      <c r="R474" s="174">
        <f t="shared" si="182"/>
        <v>0</v>
      </c>
      <c r="S474" s="174">
        <v>0</v>
      </c>
      <c r="T474" s="175">
        <f t="shared" si="183"/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76" t="s">
        <v>1293</v>
      </c>
      <c r="AT474" s="176" t="s">
        <v>1244</v>
      </c>
      <c r="AU474" s="176" t="s">
        <v>82</v>
      </c>
      <c r="AY474" s="17" t="s">
        <v>120</v>
      </c>
      <c r="BE474" s="177">
        <f t="shared" si="184"/>
        <v>0</v>
      </c>
      <c r="BF474" s="177">
        <f t="shared" si="185"/>
        <v>0</v>
      </c>
      <c r="BG474" s="177">
        <f t="shared" si="186"/>
        <v>0</v>
      </c>
      <c r="BH474" s="177">
        <f t="shared" si="187"/>
        <v>0</v>
      </c>
      <c r="BI474" s="177">
        <f t="shared" si="188"/>
        <v>0</v>
      </c>
      <c r="BJ474" s="17" t="s">
        <v>82</v>
      </c>
      <c r="BK474" s="177">
        <f t="shared" si="189"/>
        <v>0</v>
      </c>
      <c r="BL474" s="17" t="s">
        <v>1293</v>
      </c>
      <c r="BM474" s="176" t="s">
        <v>1402</v>
      </c>
    </row>
    <row r="475" spans="1:65" s="2" customFormat="1" ht="16.5" customHeight="1">
      <c r="A475" s="34"/>
      <c r="B475" s="35"/>
      <c r="C475" s="208" t="s">
        <v>1403</v>
      </c>
      <c r="D475" s="208" t="s">
        <v>1244</v>
      </c>
      <c r="E475" s="209" t="s">
        <v>1404</v>
      </c>
      <c r="F475" s="210" t="s">
        <v>1405</v>
      </c>
      <c r="G475" s="211" t="s">
        <v>675</v>
      </c>
      <c r="H475" s="212">
        <v>1</v>
      </c>
      <c r="I475" s="213"/>
      <c r="J475" s="214">
        <f t="shared" si="180"/>
        <v>0</v>
      </c>
      <c r="K475" s="210" t="s">
        <v>119</v>
      </c>
      <c r="L475" s="39"/>
      <c r="M475" s="215" t="s">
        <v>1</v>
      </c>
      <c r="N475" s="216" t="s">
        <v>39</v>
      </c>
      <c r="O475" s="71"/>
      <c r="P475" s="174">
        <f t="shared" si="181"/>
        <v>0</v>
      </c>
      <c r="Q475" s="174">
        <v>0</v>
      </c>
      <c r="R475" s="174">
        <f t="shared" si="182"/>
        <v>0</v>
      </c>
      <c r="S475" s="174">
        <v>0</v>
      </c>
      <c r="T475" s="175">
        <f t="shared" si="183"/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76" t="s">
        <v>1293</v>
      </c>
      <c r="AT475" s="176" t="s">
        <v>1244</v>
      </c>
      <c r="AU475" s="176" t="s">
        <v>82</v>
      </c>
      <c r="AY475" s="17" t="s">
        <v>120</v>
      </c>
      <c r="BE475" s="177">
        <f t="shared" si="184"/>
        <v>0</v>
      </c>
      <c r="BF475" s="177">
        <f t="shared" si="185"/>
        <v>0</v>
      </c>
      <c r="BG475" s="177">
        <f t="shared" si="186"/>
        <v>0</v>
      </c>
      <c r="BH475" s="177">
        <f t="shared" si="187"/>
        <v>0</v>
      </c>
      <c r="BI475" s="177">
        <f t="shared" si="188"/>
        <v>0</v>
      </c>
      <c r="BJ475" s="17" t="s">
        <v>82</v>
      </c>
      <c r="BK475" s="177">
        <f t="shared" si="189"/>
        <v>0</v>
      </c>
      <c r="BL475" s="17" t="s">
        <v>1293</v>
      </c>
      <c r="BM475" s="176" t="s">
        <v>1406</v>
      </c>
    </row>
    <row r="476" spans="1:65" s="2" customFormat="1" ht="16.5" customHeight="1">
      <c r="A476" s="34"/>
      <c r="B476" s="35"/>
      <c r="C476" s="208" t="s">
        <v>1407</v>
      </c>
      <c r="D476" s="208" t="s">
        <v>1244</v>
      </c>
      <c r="E476" s="209" t="s">
        <v>1408</v>
      </c>
      <c r="F476" s="210" t="s">
        <v>1409</v>
      </c>
      <c r="G476" s="211" t="s">
        <v>675</v>
      </c>
      <c r="H476" s="212">
        <v>1</v>
      </c>
      <c r="I476" s="213"/>
      <c r="J476" s="214">
        <f t="shared" si="180"/>
        <v>0</v>
      </c>
      <c r="K476" s="210" t="s">
        <v>119</v>
      </c>
      <c r="L476" s="39"/>
      <c r="M476" s="215" t="s">
        <v>1</v>
      </c>
      <c r="N476" s="216" t="s">
        <v>39</v>
      </c>
      <c r="O476" s="71"/>
      <c r="P476" s="174">
        <f t="shared" si="181"/>
        <v>0</v>
      </c>
      <c r="Q476" s="174">
        <v>0</v>
      </c>
      <c r="R476" s="174">
        <f t="shared" si="182"/>
        <v>0</v>
      </c>
      <c r="S476" s="174">
        <v>0</v>
      </c>
      <c r="T476" s="175">
        <f t="shared" si="183"/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76" t="s">
        <v>1293</v>
      </c>
      <c r="AT476" s="176" t="s">
        <v>1244</v>
      </c>
      <c r="AU476" s="176" t="s">
        <v>82</v>
      </c>
      <c r="AY476" s="17" t="s">
        <v>120</v>
      </c>
      <c r="BE476" s="177">
        <f t="shared" si="184"/>
        <v>0</v>
      </c>
      <c r="BF476" s="177">
        <f t="shared" si="185"/>
        <v>0</v>
      </c>
      <c r="BG476" s="177">
        <f t="shared" si="186"/>
        <v>0</v>
      </c>
      <c r="BH476" s="177">
        <f t="shared" si="187"/>
        <v>0</v>
      </c>
      <c r="BI476" s="177">
        <f t="shared" si="188"/>
        <v>0</v>
      </c>
      <c r="BJ476" s="17" t="s">
        <v>82</v>
      </c>
      <c r="BK476" s="177">
        <f t="shared" si="189"/>
        <v>0</v>
      </c>
      <c r="BL476" s="17" t="s">
        <v>1293</v>
      </c>
      <c r="BM476" s="176" t="s">
        <v>1410</v>
      </c>
    </row>
    <row r="477" spans="1:65" s="2" customFormat="1" ht="21.75" customHeight="1">
      <c r="A477" s="34"/>
      <c r="B477" s="35"/>
      <c r="C477" s="208" t="s">
        <v>1411</v>
      </c>
      <c r="D477" s="208" t="s">
        <v>1244</v>
      </c>
      <c r="E477" s="209" t="s">
        <v>1412</v>
      </c>
      <c r="F477" s="210" t="s">
        <v>1413</v>
      </c>
      <c r="G477" s="211" t="s">
        <v>675</v>
      </c>
      <c r="H477" s="212">
        <v>1</v>
      </c>
      <c r="I477" s="213"/>
      <c r="J477" s="214">
        <f t="shared" si="180"/>
        <v>0</v>
      </c>
      <c r="K477" s="210" t="s">
        <v>119</v>
      </c>
      <c r="L477" s="39"/>
      <c r="M477" s="215" t="s">
        <v>1</v>
      </c>
      <c r="N477" s="216" t="s">
        <v>39</v>
      </c>
      <c r="O477" s="71"/>
      <c r="P477" s="174">
        <f t="shared" si="181"/>
        <v>0</v>
      </c>
      <c r="Q477" s="174">
        <v>0</v>
      </c>
      <c r="R477" s="174">
        <f t="shared" si="182"/>
        <v>0</v>
      </c>
      <c r="S477" s="174">
        <v>0</v>
      </c>
      <c r="T477" s="175">
        <f t="shared" si="183"/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76" t="s">
        <v>1293</v>
      </c>
      <c r="AT477" s="176" t="s">
        <v>1244</v>
      </c>
      <c r="AU477" s="176" t="s">
        <v>82</v>
      </c>
      <c r="AY477" s="17" t="s">
        <v>120</v>
      </c>
      <c r="BE477" s="177">
        <f t="shared" si="184"/>
        <v>0</v>
      </c>
      <c r="BF477" s="177">
        <f t="shared" si="185"/>
        <v>0</v>
      </c>
      <c r="BG477" s="177">
        <f t="shared" si="186"/>
        <v>0</v>
      </c>
      <c r="BH477" s="177">
        <f t="shared" si="187"/>
        <v>0</v>
      </c>
      <c r="BI477" s="177">
        <f t="shared" si="188"/>
        <v>0</v>
      </c>
      <c r="BJ477" s="17" t="s">
        <v>82</v>
      </c>
      <c r="BK477" s="177">
        <f t="shared" si="189"/>
        <v>0</v>
      </c>
      <c r="BL477" s="17" t="s">
        <v>1293</v>
      </c>
      <c r="BM477" s="176" t="s">
        <v>1414</v>
      </c>
    </row>
    <row r="478" spans="1:65" s="2" customFormat="1" ht="21.75" customHeight="1">
      <c r="A478" s="34"/>
      <c r="B478" s="35"/>
      <c r="C478" s="208" t="s">
        <v>1415</v>
      </c>
      <c r="D478" s="208" t="s">
        <v>1244</v>
      </c>
      <c r="E478" s="209" t="s">
        <v>1416</v>
      </c>
      <c r="F478" s="210" t="s">
        <v>1417</v>
      </c>
      <c r="G478" s="211" t="s">
        <v>675</v>
      </c>
      <c r="H478" s="212">
        <v>1</v>
      </c>
      <c r="I478" s="213"/>
      <c r="J478" s="214">
        <f t="shared" si="180"/>
        <v>0</v>
      </c>
      <c r="K478" s="210" t="s">
        <v>119</v>
      </c>
      <c r="L478" s="39"/>
      <c r="M478" s="215" t="s">
        <v>1</v>
      </c>
      <c r="N478" s="216" t="s">
        <v>39</v>
      </c>
      <c r="O478" s="71"/>
      <c r="P478" s="174">
        <f t="shared" si="181"/>
        <v>0</v>
      </c>
      <c r="Q478" s="174">
        <v>0</v>
      </c>
      <c r="R478" s="174">
        <f t="shared" si="182"/>
        <v>0</v>
      </c>
      <c r="S478" s="174">
        <v>0</v>
      </c>
      <c r="T478" s="175">
        <f t="shared" si="183"/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76" t="s">
        <v>1293</v>
      </c>
      <c r="AT478" s="176" t="s">
        <v>1244</v>
      </c>
      <c r="AU478" s="176" t="s">
        <v>82</v>
      </c>
      <c r="AY478" s="17" t="s">
        <v>120</v>
      </c>
      <c r="BE478" s="177">
        <f t="shared" si="184"/>
        <v>0</v>
      </c>
      <c r="BF478" s="177">
        <f t="shared" si="185"/>
        <v>0</v>
      </c>
      <c r="BG478" s="177">
        <f t="shared" si="186"/>
        <v>0</v>
      </c>
      <c r="BH478" s="177">
        <f t="shared" si="187"/>
        <v>0</v>
      </c>
      <c r="BI478" s="177">
        <f t="shared" si="188"/>
        <v>0</v>
      </c>
      <c r="BJ478" s="17" t="s">
        <v>82</v>
      </c>
      <c r="BK478" s="177">
        <f t="shared" si="189"/>
        <v>0</v>
      </c>
      <c r="BL478" s="17" t="s">
        <v>1293</v>
      </c>
      <c r="BM478" s="176" t="s">
        <v>1418</v>
      </c>
    </row>
    <row r="479" spans="1:65" s="2" customFormat="1" ht="16.5" customHeight="1">
      <c r="A479" s="34"/>
      <c r="B479" s="35"/>
      <c r="C479" s="208" t="s">
        <v>1419</v>
      </c>
      <c r="D479" s="208" t="s">
        <v>1244</v>
      </c>
      <c r="E479" s="209" t="s">
        <v>1420</v>
      </c>
      <c r="F479" s="210" t="s">
        <v>1421</v>
      </c>
      <c r="G479" s="211" t="s">
        <v>118</v>
      </c>
      <c r="H479" s="212">
        <v>1</v>
      </c>
      <c r="I479" s="213"/>
      <c r="J479" s="214">
        <f t="shared" si="180"/>
        <v>0</v>
      </c>
      <c r="K479" s="210" t="s">
        <v>119</v>
      </c>
      <c r="L479" s="39"/>
      <c r="M479" s="215" t="s">
        <v>1</v>
      </c>
      <c r="N479" s="216" t="s">
        <v>39</v>
      </c>
      <c r="O479" s="71"/>
      <c r="P479" s="174">
        <f t="shared" si="181"/>
        <v>0</v>
      </c>
      <c r="Q479" s="174">
        <v>0</v>
      </c>
      <c r="R479" s="174">
        <f t="shared" si="182"/>
        <v>0</v>
      </c>
      <c r="S479" s="174">
        <v>0</v>
      </c>
      <c r="T479" s="175">
        <f t="shared" si="183"/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76" t="s">
        <v>1293</v>
      </c>
      <c r="AT479" s="176" t="s">
        <v>1244</v>
      </c>
      <c r="AU479" s="176" t="s">
        <v>82</v>
      </c>
      <c r="AY479" s="17" t="s">
        <v>120</v>
      </c>
      <c r="BE479" s="177">
        <f t="shared" si="184"/>
        <v>0</v>
      </c>
      <c r="BF479" s="177">
        <f t="shared" si="185"/>
        <v>0</v>
      </c>
      <c r="BG479" s="177">
        <f t="shared" si="186"/>
        <v>0</v>
      </c>
      <c r="BH479" s="177">
        <f t="shared" si="187"/>
        <v>0</v>
      </c>
      <c r="BI479" s="177">
        <f t="shared" si="188"/>
        <v>0</v>
      </c>
      <c r="BJ479" s="17" t="s">
        <v>82</v>
      </c>
      <c r="BK479" s="177">
        <f t="shared" si="189"/>
        <v>0</v>
      </c>
      <c r="BL479" s="17" t="s">
        <v>1293</v>
      </c>
      <c r="BM479" s="176" t="s">
        <v>1422</v>
      </c>
    </row>
    <row r="480" spans="1:65" s="2" customFormat="1" ht="24.2" customHeight="1">
      <c r="A480" s="34"/>
      <c r="B480" s="35"/>
      <c r="C480" s="208" t="s">
        <v>1423</v>
      </c>
      <c r="D480" s="208" t="s">
        <v>1244</v>
      </c>
      <c r="E480" s="209" t="s">
        <v>1424</v>
      </c>
      <c r="F480" s="210" t="s">
        <v>1425</v>
      </c>
      <c r="G480" s="211" t="s">
        <v>118</v>
      </c>
      <c r="H480" s="212">
        <v>16</v>
      </c>
      <c r="I480" s="213"/>
      <c r="J480" s="214">
        <f t="shared" si="180"/>
        <v>0</v>
      </c>
      <c r="K480" s="210" t="s">
        <v>119</v>
      </c>
      <c r="L480" s="39"/>
      <c r="M480" s="215" t="s">
        <v>1</v>
      </c>
      <c r="N480" s="216" t="s">
        <v>39</v>
      </c>
      <c r="O480" s="71"/>
      <c r="P480" s="174">
        <f t="shared" si="181"/>
        <v>0</v>
      </c>
      <c r="Q480" s="174">
        <v>0</v>
      </c>
      <c r="R480" s="174">
        <f t="shared" si="182"/>
        <v>0</v>
      </c>
      <c r="S480" s="174">
        <v>0</v>
      </c>
      <c r="T480" s="175">
        <f t="shared" si="183"/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76" t="s">
        <v>82</v>
      </c>
      <c r="AT480" s="176" t="s">
        <v>1244</v>
      </c>
      <c r="AU480" s="176" t="s">
        <v>82</v>
      </c>
      <c r="AY480" s="17" t="s">
        <v>120</v>
      </c>
      <c r="BE480" s="177">
        <f t="shared" si="184"/>
        <v>0</v>
      </c>
      <c r="BF480" s="177">
        <f t="shared" si="185"/>
        <v>0</v>
      </c>
      <c r="BG480" s="177">
        <f t="shared" si="186"/>
        <v>0</v>
      </c>
      <c r="BH480" s="177">
        <f t="shared" si="187"/>
        <v>0</v>
      </c>
      <c r="BI480" s="177">
        <f t="shared" si="188"/>
        <v>0</v>
      </c>
      <c r="BJ480" s="17" t="s">
        <v>82</v>
      </c>
      <c r="BK480" s="177">
        <f t="shared" si="189"/>
        <v>0</v>
      </c>
      <c r="BL480" s="17" t="s">
        <v>82</v>
      </c>
      <c r="BM480" s="176" t="s">
        <v>1426</v>
      </c>
    </row>
    <row r="481" spans="1:65" s="11" customFormat="1" ht="11.25">
      <c r="B481" s="178"/>
      <c r="C481" s="179"/>
      <c r="D481" s="180" t="s">
        <v>122</v>
      </c>
      <c r="E481" s="181" t="s">
        <v>1</v>
      </c>
      <c r="F481" s="182" t="s">
        <v>123</v>
      </c>
      <c r="G481" s="179"/>
      <c r="H481" s="183">
        <v>16</v>
      </c>
      <c r="I481" s="184"/>
      <c r="J481" s="179"/>
      <c r="K481" s="179"/>
      <c r="L481" s="185"/>
      <c r="M481" s="186"/>
      <c r="N481" s="187"/>
      <c r="O481" s="187"/>
      <c r="P481" s="187"/>
      <c r="Q481" s="187"/>
      <c r="R481" s="187"/>
      <c r="S481" s="187"/>
      <c r="T481" s="188"/>
      <c r="AT481" s="189" t="s">
        <v>122</v>
      </c>
      <c r="AU481" s="189" t="s">
        <v>82</v>
      </c>
      <c r="AV481" s="11" t="s">
        <v>84</v>
      </c>
      <c r="AW481" s="11" t="s">
        <v>30</v>
      </c>
      <c r="AX481" s="11" t="s">
        <v>82</v>
      </c>
      <c r="AY481" s="189" t="s">
        <v>120</v>
      </c>
    </row>
    <row r="482" spans="1:65" s="2" customFormat="1" ht="24.2" customHeight="1">
      <c r="A482" s="34"/>
      <c r="B482" s="35"/>
      <c r="C482" s="208" t="s">
        <v>1427</v>
      </c>
      <c r="D482" s="208" t="s">
        <v>1244</v>
      </c>
      <c r="E482" s="209" t="s">
        <v>1428</v>
      </c>
      <c r="F482" s="210" t="s">
        <v>1429</v>
      </c>
      <c r="G482" s="211" t="s">
        <v>1430</v>
      </c>
      <c r="H482" s="212">
        <v>1</v>
      </c>
      <c r="I482" s="213"/>
      <c r="J482" s="214">
        <f>ROUND(I482*H482,2)</f>
        <v>0</v>
      </c>
      <c r="K482" s="210" t="s">
        <v>119</v>
      </c>
      <c r="L482" s="39"/>
      <c r="M482" s="215" t="s">
        <v>1</v>
      </c>
      <c r="N482" s="216" t="s">
        <v>39</v>
      </c>
      <c r="O482" s="71"/>
      <c r="P482" s="174">
        <f>O482*H482</f>
        <v>0</v>
      </c>
      <c r="Q482" s="174">
        <v>0</v>
      </c>
      <c r="R482" s="174">
        <f>Q482*H482</f>
        <v>0</v>
      </c>
      <c r="S482" s="174">
        <v>0</v>
      </c>
      <c r="T482" s="175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76" t="s">
        <v>82</v>
      </c>
      <c r="AT482" s="176" t="s">
        <v>1244</v>
      </c>
      <c r="AU482" s="176" t="s">
        <v>82</v>
      </c>
      <c r="AY482" s="17" t="s">
        <v>120</v>
      </c>
      <c r="BE482" s="177">
        <f>IF(N482="základní",J482,0)</f>
        <v>0</v>
      </c>
      <c r="BF482" s="177">
        <f>IF(N482="snížená",J482,0)</f>
        <v>0</v>
      </c>
      <c r="BG482" s="177">
        <f>IF(N482="zákl. přenesená",J482,0)</f>
        <v>0</v>
      </c>
      <c r="BH482" s="177">
        <f>IF(N482="sníž. přenesená",J482,0)</f>
        <v>0</v>
      </c>
      <c r="BI482" s="177">
        <f>IF(N482="nulová",J482,0)</f>
        <v>0</v>
      </c>
      <c r="BJ482" s="17" t="s">
        <v>82</v>
      </c>
      <c r="BK482" s="177">
        <f>ROUND(I482*H482,2)</f>
        <v>0</v>
      </c>
      <c r="BL482" s="17" t="s">
        <v>82</v>
      </c>
      <c r="BM482" s="176" t="s">
        <v>1431</v>
      </c>
    </row>
    <row r="483" spans="1:65" s="2" customFormat="1" ht="33" customHeight="1">
      <c r="A483" s="34"/>
      <c r="B483" s="35"/>
      <c r="C483" s="208" t="s">
        <v>1432</v>
      </c>
      <c r="D483" s="208" t="s">
        <v>1244</v>
      </c>
      <c r="E483" s="209" t="s">
        <v>1433</v>
      </c>
      <c r="F483" s="210" t="s">
        <v>1434</v>
      </c>
      <c r="G483" s="211" t="s">
        <v>1430</v>
      </c>
      <c r="H483" s="212">
        <v>1</v>
      </c>
      <c r="I483" s="213"/>
      <c r="J483" s="214">
        <f>ROUND(I483*H483,2)</f>
        <v>0</v>
      </c>
      <c r="K483" s="210" t="s">
        <v>119</v>
      </c>
      <c r="L483" s="39"/>
      <c r="M483" s="215" t="s">
        <v>1</v>
      </c>
      <c r="N483" s="216" t="s">
        <v>39</v>
      </c>
      <c r="O483" s="71"/>
      <c r="P483" s="174">
        <f>O483*H483</f>
        <v>0</v>
      </c>
      <c r="Q483" s="174">
        <v>0</v>
      </c>
      <c r="R483" s="174">
        <f>Q483*H483</f>
        <v>0</v>
      </c>
      <c r="S483" s="174">
        <v>0</v>
      </c>
      <c r="T483" s="175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76" t="s">
        <v>82</v>
      </c>
      <c r="AT483" s="176" t="s">
        <v>1244</v>
      </c>
      <c r="AU483" s="176" t="s">
        <v>82</v>
      </c>
      <c r="AY483" s="17" t="s">
        <v>120</v>
      </c>
      <c r="BE483" s="177">
        <f>IF(N483="základní",J483,0)</f>
        <v>0</v>
      </c>
      <c r="BF483" s="177">
        <f>IF(N483="snížená",J483,0)</f>
        <v>0</v>
      </c>
      <c r="BG483" s="177">
        <f>IF(N483="zákl. přenesená",J483,0)</f>
        <v>0</v>
      </c>
      <c r="BH483" s="177">
        <f>IF(N483="sníž. přenesená",J483,0)</f>
        <v>0</v>
      </c>
      <c r="BI483" s="177">
        <f>IF(N483="nulová",J483,0)</f>
        <v>0</v>
      </c>
      <c r="BJ483" s="17" t="s">
        <v>82</v>
      </c>
      <c r="BK483" s="177">
        <f>ROUND(I483*H483,2)</f>
        <v>0</v>
      </c>
      <c r="BL483" s="17" t="s">
        <v>82</v>
      </c>
      <c r="BM483" s="176" t="s">
        <v>1435</v>
      </c>
    </row>
    <row r="484" spans="1:65" s="2" customFormat="1" ht="16.5" customHeight="1">
      <c r="A484" s="34"/>
      <c r="B484" s="35"/>
      <c r="C484" s="208" t="s">
        <v>1436</v>
      </c>
      <c r="D484" s="208" t="s">
        <v>1244</v>
      </c>
      <c r="E484" s="209" t="s">
        <v>1437</v>
      </c>
      <c r="F484" s="210" t="s">
        <v>1438</v>
      </c>
      <c r="G484" s="211" t="s">
        <v>118</v>
      </c>
      <c r="H484" s="212">
        <v>32</v>
      </c>
      <c r="I484" s="213"/>
      <c r="J484" s="214">
        <f>ROUND(I484*H484,2)</f>
        <v>0</v>
      </c>
      <c r="K484" s="210" t="s">
        <v>119</v>
      </c>
      <c r="L484" s="39"/>
      <c r="M484" s="215" t="s">
        <v>1</v>
      </c>
      <c r="N484" s="216" t="s">
        <v>39</v>
      </c>
      <c r="O484" s="71"/>
      <c r="P484" s="174">
        <f>O484*H484</f>
        <v>0</v>
      </c>
      <c r="Q484" s="174">
        <v>0</v>
      </c>
      <c r="R484" s="174">
        <f>Q484*H484</f>
        <v>0</v>
      </c>
      <c r="S484" s="174">
        <v>0</v>
      </c>
      <c r="T484" s="175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76" t="s">
        <v>82</v>
      </c>
      <c r="AT484" s="176" t="s">
        <v>1244</v>
      </c>
      <c r="AU484" s="176" t="s">
        <v>82</v>
      </c>
      <c r="AY484" s="17" t="s">
        <v>120</v>
      </c>
      <c r="BE484" s="177">
        <f>IF(N484="základní",J484,0)</f>
        <v>0</v>
      </c>
      <c r="BF484" s="177">
        <f>IF(N484="snížená",J484,0)</f>
        <v>0</v>
      </c>
      <c r="BG484" s="177">
        <f>IF(N484="zákl. přenesená",J484,0)</f>
        <v>0</v>
      </c>
      <c r="BH484" s="177">
        <f>IF(N484="sníž. přenesená",J484,0)</f>
        <v>0</v>
      </c>
      <c r="BI484" s="177">
        <f>IF(N484="nulová",J484,0)</f>
        <v>0</v>
      </c>
      <c r="BJ484" s="17" t="s">
        <v>82</v>
      </c>
      <c r="BK484" s="177">
        <f>ROUND(I484*H484,2)</f>
        <v>0</v>
      </c>
      <c r="BL484" s="17" t="s">
        <v>82</v>
      </c>
      <c r="BM484" s="176" t="s">
        <v>1439</v>
      </c>
    </row>
    <row r="485" spans="1:65" s="11" customFormat="1" ht="11.25">
      <c r="B485" s="178"/>
      <c r="C485" s="179"/>
      <c r="D485" s="180" t="s">
        <v>122</v>
      </c>
      <c r="E485" s="181" t="s">
        <v>1</v>
      </c>
      <c r="F485" s="182" t="s">
        <v>1440</v>
      </c>
      <c r="G485" s="179"/>
      <c r="H485" s="183">
        <v>32</v>
      </c>
      <c r="I485" s="184"/>
      <c r="J485" s="179"/>
      <c r="K485" s="179"/>
      <c r="L485" s="185"/>
      <c r="M485" s="186"/>
      <c r="N485" s="187"/>
      <c r="O485" s="187"/>
      <c r="P485" s="187"/>
      <c r="Q485" s="187"/>
      <c r="R485" s="187"/>
      <c r="S485" s="187"/>
      <c r="T485" s="188"/>
      <c r="AT485" s="189" t="s">
        <v>122</v>
      </c>
      <c r="AU485" s="189" t="s">
        <v>82</v>
      </c>
      <c r="AV485" s="11" t="s">
        <v>84</v>
      </c>
      <c r="AW485" s="11" t="s">
        <v>30</v>
      </c>
      <c r="AX485" s="11" t="s">
        <v>82</v>
      </c>
      <c r="AY485" s="189" t="s">
        <v>120</v>
      </c>
    </row>
    <row r="486" spans="1:65" s="2" customFormat="1" ht="21.75" customHeight="1">
      <c r="A486" s="34"/>
      <c r="B486" s="35"/>
      <c r="C486" s="208" t="s">
        <v>1441</v>
      </c>
      <c r="D486" s="208" t="s">
        <v>1244</v>
      </c>
      <c r="E486" s="209" t="s">
        <v>1442</v>
      </c>
      <c r="F486" s="210" t="s">
        <v>1443</v>
      </c>
      <c r="G486" s="211" t="s">
        <v>118</v>
      </c>
      <c r="H486" s="212">
        <v>1</v>
      </c>
      <c r="I486" s="213"/>
      <c r="J486" s="214">
        <f t="shared" ref="J486:J510" si="190">ROUND(I486*H486,2)</f>
        <v>0</v>
      </c>
      <c r="K486" s="210" t="s">
        <v>119</v>
      </c>
      <c r="L486" s="39"/>
      <c r="M486" s="215" t="s">
        <v>1</v>
      </c>
      <c r="N486" s="216" t="s">
        <v>39</v>
      </c>
      <c r="O486" s="71"/>
      <c r="P486" s="174">
        <f t="shared" ref="P486:P510" si="191">O486*H486</f>
        <v>0</v>
      </c>
      <c r="Q486" s="174">
        <v>0</v>
      </c>
      <c r="R486" s="174">
        <f t="shared" ref="R486:R510" si="192">Q486*H486</f>
        <v>0</v>
      </c>
      <c r="S486" s="174">
        <v>0</v>
      </c>
      <c r="T486" s="175">
        <f t="shared" ref="T486:T510" si="193"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76" t="s">
        <v>1293</v>
      </c>
      <c r="AT486" s="176" t="s">
        <v>1244</v>
      </c>
      <c r="AU486" s="176" t="s">
        <v>82</v>
      </c>
      <c r="AY486" s="17" t="s">
        <v>120</v>
      </c>
      <c r="BE486" s="177">
        <f t="shared" ref="BE486:BE510" si="194">IF(N486="základní",J486,0)</f>
        <v>0</v>
      </c>
      <c r="BF486" s="177">
        <f t="shared" ref="BF486:BF510" si="195">IF(N486="snížená",J486,0)</f>
        <v>0</v>
      </c>
      <c r="BG486" s="177">
        <f t="shared" ref="BG486:BG510" si="196">IF(N486="zákl. přenesená",J486,0)</f>
        <v>0</v>
      </c>
      <c r="BH486" s="177">
        <f t="shared" ref="BH486:BH510" si="197">IF(N486="sníž. přenesená",J486,0)</f>
        <v>0</v>
      </c>
      <c r="BI486" s="177">
        <f t="shared" ref="BI486:BI510" si="198">IF(N486="nulová",J486,0)</f>
        <v>0</v>
      </c>
      <c r="BJ486" s="17" t="s">
        <v>82</v>
      </c>
      <c r="BK486" s="177">
        <f t="shared" ref="BK486:BK510" si="199">ROUND(I486*H486,2)</f>
        <v>0</v>
      </c>
      <c r="BL486" s="17" t="s">
        <v>1293</v>
      </c>
      <c r="BM486" s="176" t="s">
        <v>1444</v>
      </c>
    </row>
    <row r="487" spans="1:65" s="2" customFormat="1" ht="21.75" customHeight="1">
      <c r="A487" s="34"/>
      <c r="B487" s="35"/>
      <c r="C487" s="208" t="s">
        <v>1445</v>
      </c>
      <c r="D487" s="208" t="s">
        <v>1244</v>
      </c>
      <c r="E487" s="209" t="s">
        <v>1446</v>
      </c>
      <c r="F487" s="210" t="s">
        <v>1447</v>
      </c>
      <c r="G487" s="211" t="s">
        <v>118</v>
      </c>
      <c r="H487" s="212">
        <v>1</v>
      </c>
      <c r="I487" s="213"/>
      <c r="J487" s="214">
        <f t="shared" si="190"/>
        <v>0</v>
      </c>
      <c r="K487" s="210" t="s">
        <v>119</v>
      </c>
      <c r="L487" s="39"/>
      <c r="M487" s="215" t="s">
        <v>1</v>
      </c>
      <c r="N487" s="216" t="s">
        <v>39</v>
      </c>
      <c r="O487" s="71"/>
      <c r="P487" s="174">
        <f t="shared" si="191"/>
        <v>0</v>
      </c>
      <c r="Q487" s="174">
        <v>0</v>
      </c>
      <c r="R487" s="174">
        <f t="shared" si="192"/>
        <v>0</v>
      </c>
      <c r="S487" s="174">
        <v>0</v>
      </c>
      <c r="T487" s="175">
        <f t="shared" si="193"/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76" t="s">
        <v>1293</v>
      </c>
      <c r="AT487" s="176" t="s">
        <v>1244</v>
      </c>
      <c r="AU487" s="176" t="s">
        <v>82</v>
      </c>
      <c r="AY487" s="17" t="s">
        <v>120</v>
      </c>
      <c r="BE487" s="177">
        <f t="shared" si="194"/>
        <v>0</v>
      </c>
      <c r="BF487" s="177">
        <f t="shared" si="195"/>
        <v>0</v>
      </c>
      <c r="BG487" s="177">
        <f t="shared" si="196"/>
        <v>0</v>
      </c>
      <c r="BH487" s="177">
        <f t="shared" si="197"/>
        <v>0</v>
      </c>
      <c r="BI487" s="177">
        <f t="shared" si="198"/>
        <v>0</v>
      </c>
      <c r="BJ487" s="17" t="s">
        <v>82</v>
      </c>
      <c r="BK487" s="177">
        <f t="shared" si="199"/>
        <v>0</v>
      </c>
      <c r="BL487" s="17" t="s">
        <v>1293</v>
      </c>
      <c r="BM487" s="176" t="s">
        <v>1448</v>
      </c>
    </row>
    <row r="488" spans="1:65" s="2" customFormat="1" ht="16.5" customHeight="1">
      <c r="A488" s="34"/>
      <c r="B488" s="35"/>
      <c r="C488" s="208" t="s">
        <v>1449</v>
      </c>
      <c r="D488" s="208" t="s">
        <v>1244</v>
      </c>
      <c r="E488" s="209" t="s">
        <v>1450</v>
      </c>
      <c r="F488" s="210" t="s">
        <v>1451</v>
      </c>
      <c r="G488" s="211" t="s">
        <v>675</v>
      </c>
      <c r="H488" s="212">
        <v>1</v>
      </c>
      <c r="I488" s="213"/>
      <c r="J488" s="214">
        <f t="shared" si="190"/>
        <v>0</v>
      </c>
      <c r="K488" s="210" t="s">
        <v>119</v>
      </c>
      <c r="L488" s="39"/>
      <c r="M488" s="215" t="s">
        <v>1</v>
      </c>
      <c r="N488" s="216" t="s">
        <v>39</v>
      </c>
      <c r="O488" s="71"/>
      <c r="P488" s="174">
        <f t="shared" si="191"/>
        <v>0</v>
      </c>
      <c r="Q488" s="174">
        <v>0</v>
      </c>
      <c r="R488" s="174">
        <f t="shared" si="192"/>
        <v>0</v>
      </c>
      <c r="S488" s="174">
        <v>0</v>
      </c>
      <c r="T488" s="175">
        <f t="shared" si="193"/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76" t="s">
        <v>1293</v>
      </c>
      <c r="AT488" s="176" t="s">
        <v>1244</v>
      </c>
      <c r="AU488" s="176" t="s">
        <v>82</v>
      </c>
      <c r="AY488" s="17" t="s">
        <v>120</v>
      </c>
      <c r="BE488" s="177">
        <f t="shared" si="194"/>
        <v>0</v>
      </c>
      <c r="BF488" s="177">
        <f t="shared" si="195"/>
        <v>0</v>
      </c>
      <c r="BG488" s="177">
        <f t="shared" si="196"/>
        <v>0</v>
      </c>
      <c r="BH488" s="177">
        <f t="shared" si="197"/>
        <v>0</v>
      </c>
      <c r="BI488" s="177">
        <f t="shared" si="198"/>
        <v>0</v>
      </c>
      <c r="BJ488" s="17" t="s">
        <v>82</v>
      </c>
      <c r="BK488" s="177">
        <f t="shared" si="199"/>
        <v>0</v>
      </c>
      <c r="BL488" s="17" t="s">
        <v>1293</v>
      </c>
      <c r="BM488" s="176" t="s">
        <v>1452</v>
      </c>
    </row>
    <row r="489" spans="1:65" s="2" customFormat="1" ht="16.5" customHeight="1">
      <c r="A489" s="34"/>
      <c r="B489" s="35"/>
      <c r="C489" s="208" t="s">
        <v>1453</v>
      </c>
      <c r="D489" s="208" t="s">
        <v>1244</v>
      </c>
      <c r="E489" s="209" t="s">
        <v>1454</v>
      </c>
      <c r="F489" s="210" t="s">
        <v>1455</v>
      </c>
      <c r="G489" s="211" t="s">
        <v>675</v>
      </c>
      <c r="H489" s="212">
        <v>1</v>
      </c>
      <c r="I489" s="213"/>
      <c r="J489" s="214">
        <f t="shared" si="190"/>
        <v>0</v>
      </c>
      <c r="K489" s="210" t="s">
        <v>119</v>
      </c>
      <c r="L489" s="39"/>
      <c r="M489" s="215" t="s">
        <v>1</v>
      </c>
      <c r="N489" s="216" t="s">
        <v>39</v>
      </c>
      <c r="O489" s="71"/>
      <c r="P489" s="174">
        <f t="shared" si="191"/>
        <v>0</v>
      </c>
      <c r="Q489" s="174">
        <v>0</v>
      </c>
      <c r="R489" s="174">
        <f t="shared" si="192"/>
        <v>0</v>
      </c>
      <c r="S489" s="174">
        <v>0</v>
      </c>
      <c r="T489" s="175">
        <f t="shared" si="193"/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76" t="s">
        <v>1293</v>
      </c>
      <c r="AT489" s="176" t="s">
        <v>1244</v>
      </c>
      <c r="AU489" s="176" t="s">
        <v>82</v>
      </c>
      <c r="AY489" s="17" t="s">
        <v>120</v>
      </c>
      <c r="BE489" s="177">
        <f t="shared" si="194"/>
        <v>0</v>
      </c>
      <c r="BF489" s="177">
        <f t="shared" si="195"/>
        <v>0</v>
      </c>
      <c r="BG489" s="177">
        <f t="shared" si="196"/>
        <v>0</v>
      </c>
      <c r="BH489" s="177">
        <f t="shared" si="197"/>
        <v>0</v>
      </c>
      <c r="BI489" s="177">
        <f t="shared" si="198"/>
        <v>0</v>
      </c>
      <c r="BJ489" s="17" t="s">
        <v>82</v>
      </c>
      <c r="BK489" s="177">
        <f t="shared" si="199"/>
        <v>0</v>
      </c>
      <c r="BL489" s="17" t="s">
        <v>1293</v>
      </c>
      <c r="BM489" s="176" t="s">
        <v>1456</v>
      </c>
    </row>
    <row r="490" spans="1:65" s="2" customFormat="1" ht="16.5" customHeight="1">
      <c r="A490" s="34"/>
      <c r="B490" s="35"/>
      <c r="C490" s="208" t="s">
        <v>1457</v>
      </c>
      <c r="D490" s="208" t="s">
        <v>1244</v>
      </c>
      <c r="E490" s="209" t="s">
        <v>1458</v>
      </c>
      <c r="F490" s="210" t="s">
        <v>1459</v>
      </c>
      <c r="G490" s="211" t="s">
        <v>118</v>
      </c>
      <c r="H490" s="212">
        <v>1</v>
      </c>
      <c r="I490" s="213"/>
      <c r="J490" s="214">
        <f t="shared" si="190"/>
        <v>0</v>
      </c>
      <c r="K490" s="210" t="s">
        <v>119</v>
      </c>
      <c r="L490" s="39"/>
      <c r="M490" s="215" t="s">
        <v>1</v>
      </c>
      <c r="N490" s="216" t="s">
        <v>39</v>
      </c>
      <c r="O490" s="71"/>
      <c r="P490" s="174">
        <f t="shared" si="191"/>
        <v>0</v>
      </c>
      <c r="Q490" s="174">
        <v>0</v>
      </c>
      <c r="R490" s="174">
        <f t="shared" si="192"/>
        <v>0</v>
      </c>
      <c r="S490" s="174">
        <v>0</v>
      </c>
      <c r="T490" s="175">
        <f t="shared" si="193"/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76" t="s">
        <v>1293</v>
      </c>
      <c r="AT490" s="176" t="s">
        <v>1244</v>
      </c>
      <c r="AU490" s="176" t="s">
        <v>82</v>
      </c>
      <c r="AY490" s="17" t="s">
        <v>120</v>
      </c>
      <c r="BE490" s="177">
        <f t="shared" si="194"/>
        <v>0</v>
      </c>
      <c r="BF490" s="177">
        <f t="shared" si="195"/>
        <v>0</v>
      </c>
      <c r="BG490" s="177">
        <f t="shared" si="196"/>
        <v>0</v>
      </c>
      <c r="BH490" s="177">
        <f t="shared" si="197"/>
        <v>0</v>
      </c>
      <c r="BI490" s="177">
        <f t="shared" si="198"/>
        <v>0</v>
      </c>
      <c r="BJ490" s="17" t="s">
        <v>82</v>
      </c>
      <c r="BK490" s="177">
        <f t="shared" si="199"/>
        <v>0</v>
      </c>
      <c r="BL490" s="17" t="s">
        <v>1293</v>
      </c>
      <c r="BM490" s="176" t="s">
        <v>1460</v>
      </c>
    </row>
    <row r="491" spans="1:65" s="2" customFormat="1" ht="16.5" customHeight="1">
      <c r="A491" s="34"/>
      <c r="B491" s="35"/>
      <c r="C491" s="208" t="s">
        <v>1461</v>
      </c>
      <c r="D491" s="208" t="s">
        <v>1244</v>
      </c>
      <c r="E491" s="209" t="s">
        <v>1462</v>
      </c>
      <c r="F491" s="210" t="s">
        <v>1463</v>
      </c>
      <c r="G491" s="211" t="s">
        <v>118</v>
      </c>
      <c r="H491" s="212">
        <v>1</v>
      </c>
      <c r="I491" s="213"/>
      <c r="J491" s="214">
        <f t="shared" si="190"/>
        <v>0</v>
      </c>
      <c r="K491" s="210" t="s">
        <v>119</v>
      </c>
      <c r="L491" s="39"/>
      <c r="M491" s="215" t="s">
        <v>1</v>
      </c>
      <c r="N491" s="216" t="s">
        <v>39</v>
      </c>
      <c r="O491" s="71"/>
      <c r="P491" s="174">
        <f t="shared" si="191"/>
        <v>0</v>
      </c>
      <c r="Q491" s="174">
        <v>0</v>
      </c>
      <c r="R491" s="174">
        <f t="shared" si="192"/>
        <v>0</v>
      </c>
      <c r="S491" s="174">
        <v>0</v>
      </c>
      <c r="T491" s="175">
        <f t="shared" si="193"/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76" t="s">
        <v>1293</v>
      </c>
      <c r="AT491" s="176" t="s">
        <v>1244</v>
      </c>
      <c r="AU491" s="176" t="s">
        <v>82</v>
      </c>
      <c r="AY491" s="17" t="s">
        <v>120</v>
      </c>
      <c r="BE491" s="177">
        <f t="shared" si="194"/>
        <v>0</v>
      </c>
      <c r="BF491" s="177">
        <f t="shared" si="195"/>
        <v>0</v>
      </c>
      <c r="BG491" s="177">
        <f t="shared" si="196"/>
        <v>0</v>
      </c>
      <c r="BH491" s="177">
        <f t="shared" si="197"/>
        <v>0</v>
      </c>
      <c r="BI491" s="177">
        <f t="shared" si="198"/>
        <v>0</v>
      </c>
      <c r="BJ491" s="17" t="s">
        <v>82</v>
      </c>
      <c r="BK491" s="177">
        <f t="shared" si="199"/>
        <v>0</v>
      </c>
      <c r="BL491" s="17" t="s">
        <v>1293</v>
      </c>
      <c r="BM491" s="176" t="s">
        <v>1464</v>
      </c>
    </row>
    <row r="492" spans="1:65" s="2" customFormat="1" ht="37.9" customHeight="1">
      <c r="A492" s="34"/>
      <c r="B492" s="35"/>
      <c r="C492" s="208" t="s">
        <v>1465</v>
      </c>
      <c r="D492" s="208" t="s">
        <v>1244</v>
      </c>
      <c r="E492" s="209" t="s">
        <v>1466</v>
      </c>
      <c r="F492" s="210" t="s">
        <v>1467</v>
      </c>
      <c r="G492" s="211" t="s">
        <v>118</v>
      </c>
      <c r="H492" s="212">
        <v>1</v>
      </c>
      <c r="I492" s="213"/>
      <c r="J492" s="214">
        <f t="shared" si="190"/>
        <v>0</v>
      </c>
      <c r="K492" s="210" t="s">
        <v>119</v>
      </c>
      <c r="L492" s="39"/>
      <c r="M492" s="215" t="s">
        <v>1</v>
      </c>
      <c r="N492" s="216" t="s">
        <v>39</v>
      </c>
      <c r="O492" s="71"/>
      <c r="P492" s="174">
        <f t="shared" si="191"/>
        <v>0</v>
      </c>
      <c r="Q492" s="174">
        <v>0</v>
      </c>
      <c r="R492" s="174">
        <f t="shared" si="192"/>
        <v>0</v>
      </c>
      <c r="S492" s="174">
        <v>0</v>
      </c>
      <c r="T492" s="175">
        <f t="shared" si="193"/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76" t="s">
        <v>82</v>
      </c>
      <c r="AT492" s="176" t="s">
        <v>1244</v>
      </c>
      <c r="AU492" s="176" t="s">
        <v>82</v>
      </c>
      <c r="AY492" s="17" t="s">
        <v>120</v>
      </c>
      <c r="BE492" s="177">
        <f t="shared" si="194"/>
        <v>0</v>
      </c>
      <c r="BF492" s="177">
        <f t="shared" si="195"/>
        <v>0</v>
      </c>
      <c r="BG492" s="177">
        <f t="shared" si="196"/>
        <v>0</v>
      </c>
      <c r="BH492" s="177">
        <f t="shared" si="197"/>
        <v>0</v>
      </c>
      <c r="BI492" s="177">
        <f t="shared" si="198"/>
        <v>0</v>
      </c>
      <c r="BJ492" s="17" t="s">
        <v>82</v>
      </c>
      <c r="BK492" s="177">
        <f t="shared" si="199"/>
        <v>0</v>
      </c>
      <c r="BL492" s="17" t="s">
        <v>82</v>
      </c>
      <c r="BM492" s="176" t="s">
        <v>1468</v>
      </c>
    </row>
    <row r="493" spans="1:65" s="2" customFormat="1" ht="37.9" customHeight="1">
      <c r="A493" s="34"/>
      <c r="B493" s="35"/>
      <c r="C493" s="208" t="s">
        <v>1469</v>
      </c>
      <c r="D493" s="208" t="s">
        <v>1244</v>
      </c>
      <c r="E493" s="209" t="s">
        <v>1470</v>
      </c>
      <c r="F493" s="210" t="s">
        <v>1471</v>
      </c>
      <c r="G493" s="211" t="s">
        <v>118</v>
      </c>
      <c r="H493" s="212">
        <v>1</v>
      </c>
      <c r="I493" s="213"/>
      <c r="J493" s="214">
        <f t="shared" si="190"/>
        <v>0</v>
      </c>
      <c r="K493" s="210" t="s">
        <v>119</v>
      </c>
      <c r="L493" s="39"/>
      <c r="M493" s="215" t="s">
        <v>1</v>
      </c>
      <c r="N493" s="216" t="s">
        <v>39</v>
      </c>
      <c r="O493" s="71"/>
      <c r="P493" s="174">
        <f t="shared" si="191"/>
        <v>0</v>
      </c>
      <c r="Q493" s="174">
        <v>0</v>
      </c>
      <c r="R493" s="174">
        <f t="shared" si="192"/>
        <v>0</v>
      </c>
      <c r="S493" s="174">
        <v>0</v>
      </c>
      <c r="T493" s="175">
        <f t="shared" si="193"/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76" t="s">
        <v>82</v>
      </c>
      <c r="AT493" s="176" t="s">
        <v>1244</v>
      </c>
      <c r="AU493" s="176" t="s">
        <v>82</v>
      </c>
      <c r="AY493" s="17" t="s">
        <v>120</v>
      </c>
      <c r="BE493" s="177">
        <f t="shared" si="194"/>
        <v>0</v>
      </c>
      <c r="BF493" s="177">
        <f t="shared" si="195"/>
        <v>0</v>
      </c>
      <c r="BG493" s="177">
        <f t="shared" si="196"/>
        <v>0</v>
      </c>
      <c r="BH493" s="177">
        <f t="shared" si="197"/>
        <v>0</v>
      </c>
      <c r="BI493" s="177">
        <f t="shared" si="198"/>
        <v>0</v>
      </c>
      <c r="BJ493" s="17" t="s">
        <v>82</v>
      </c>
      <c r="BK493" s="177">
        <f t="shared" si="199"/>
        <v>0</v>
      </c>
      <c r="BL493" s="17" t="s">
        <v>82</v>
      </c>
      <c r="BM493" s="176" t="s">
        <v>1472</v>
      </c>
    </row>
    <row r="494" spans="1:65" s="2" customFormat="1" ht="24.2" customHeight="1">
      <c r="A494" s="34"/>
      <c r="B494" s="35"/>
      <c r="C494" s="208" t="s">
        <v>1473</v>
      </c>
      <c r="D494" s="208" t="s">
        <v>1244</v>
      </c>
      <c r="E494" s="209" t="s">
        <v>1474</v>
      </c>
      <c r="F494" s="210" t="s">
        <v>1475</v>
      </c>
      <c r="G494" s="211" t="s">
        <v>118</v>
      </c>
      <c r="H494" s="212">
        <v>1</v>
      </c>
      <c r="I494" s="213"/>
      <c r="J494" s="214">
        <f t="shared" si="190"/>
        <v>0</v>
      </c>
      <c r="K494" s="210" t="s">
        <v>119</v>
      </c>
      <c r="L494" s="39"/>
      <c r="M494" s="215" t="s">
        <v>1</v>
      </c>
      <c r="N494" s="216" t="s">
        <v>39</v>
      </c>
      <c r="O494" s="71"/>
      <c r="P494" s="174">
        <f t="shared" si="191"/>
        <v>0</v>
      </c>
      <c r="Q494" s="174">
        <v>0</v>
      </c>
      <c r="R494" s="174">
        <f t="shared" si="192"/>
        <v>0</v>
      </c>
      <c r="S494" s="174">
        <v>0</v>
      </c>
      <c r="T494" s="175">
        <f t="shared" si="193"/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76" t="s">
        <v>1293</v>
      </c>
      <c r="AT494" s="176" t="s">
        <v>1244</v>
      </c>
      <c r="AU494" s="176" t="s">
        <v>82</v>
      </c>
      <c r="AY494" s="17" t="s">
        <v>120</v>
      </c>
      <c r="BE494" s="177">
        <f t="shared" si="194"/>
        <v>0</v>
      </c>
      <c r="BF494" s="177">
        <f t="shared" si="195"/>
        <v>0</v>
      </c>
      <c r="BG494" s="177">
        <f t="shared" si="196"/>
        <v>0</v>
      </c>
      <c r="BH494" s="177">
        <f t="shared" si="197"/>
        <v>0</v>
      </c>
      <c r="BI494" s="177">
        <f t="shared" si="198"/>
        <v>0</v>
      </c>
      <c r="BJ494" s="17" t="s">
        <v>82</v>
      </c>
      <c r="BK494" s="177">
        <f t="shared" si="199"/>
        <v>0</v>
      </c>
      <c r="BL494" s="17" t="s">
        <v>1293</v>
      </c>
      <c r="BM494" s="176" t="s">
        <v>1476</v>
      </c>
    </row>
    <row r="495" spans="1:65" s="2" customFormat="1" ht="24.2" customHeight="1">
      <c r="A495" s="34"/>
      <c r="B495" s="35"/>
      <c r="C495" s="208" t="s">
        <v>1477</v>
      </c>
      <c r="D495" s="208" t="s">
        <v>1244</v>
      </c>
      <c r="E495" s="209" t="s">
        <v>1478</v>
      </c>
      <c r="F495" s="210" t="s">
        <v>1479</v>
      </c>
      <c r="G495" s="211" t="s">
        <v>675</v>
      </c>
      <c r="H495" s="212">
        <v>1</v>
      </c>
      <c r="I495" s="213"/>
      <c r="J495" s="214">
        <f t="shared" si="190"/>
        <v>0</v>
      </c>
      <c r="K495" s="210" t="s">
        <v>119</v>
      </c>
      <c r="L495" s="39"/>
      <c r="M495" s="215" t="s">
        <v>1</v>
      </c>
      <c r="N495" s="216" t="s">
        <v>39</v>
      </c>
      <c r="O495" s="71"/>
      <c r="P495" s="174">
        <f t="shared" si="191"/>
        <v>0</v>
      </c>
      <c r="Q495" s="174">
        <v>0</v>
      </c>
      <c r="R495" s="174">
        <f t="shared" si="192"/>
        <v>0</v>
      </c>
      <c r="S495" s="174">
        <v>0</v>
      </c>
      <c r="T495" s="175">
        <f t="shared" si="193"/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76" t="s">
        <v>1293</v>
      </c>
      <c r="AT495" s="176" t="s">
        <v>1244</v>
      </c>
      <c r="AU495" s="176" t="s">
        <v>82</v>
      </c>
      <c r="AY495" s="17" t="s">
        <v>120</v>
      </c>
      <c r="BE495" s="177">
        <f t="shared" si="194"/>
        <v>0</v>
      </c>
      <c r="BF495" s="177">
        <f t="shared" si="195"/>
        <v>0</v>
      </c>
      <c r="BG495" s="177">
        <f t="shared" si="196"/>
        <v>0</v>
      </c>
      <c r="BH495" s="177">
        <f t="shared" si="197"/>
        <v>0</v>
      </c>
      <c r="BI495" s="177">
        <f t="shared" si="198"/>
        <v>0</v>
      </c>
      <c r="BJ495" s="17" t="s">
        <v>82</v>
      </c>
      <c r="BK495" s="177">
        <f t="shared" si="199"/>
        <v>0</v>
      </c>
      <c r="BL495" s="17" t="s">
        <v>1293</v>
      </c>
      <c r="BM495" s="176" t="s">
        <v>1480</v>
      </c>
    </row>
    <row r="496" spans="1:65" s="2" customFormat="1" ht="16.5" customHeight="1">
      <c r="A496" s="34"/>
      <c r="B496" s="35"/>
      <c r="C496" s="208" t="s">
        <v>1481</v>
      </c>
      <c r="D496" s="208" t="s">
        <v>1244</v>
      </c>
      <c r="E496" s="209" t="s">
        <v>1482</v>
      </c>
      <c r="F496" s="210" t="s">
        <v>1483</v>
      </c>
      <c r="G496" s="211" t="s">
        <v>118</v>
      </c>
      <c r="H496" s="212">
        <v>1</v>
      </c>
      <c r="I496" s="213"/>
      <c r="J496" s="214">
        <f t="shared" si="190"/>
        <v>0</v>
      </c>
      <c r="K496" s="210" t="s">
        <v>119</v>
      </c>
      <c r="L496" s="39"/>
      <c r="M496" s="215" t="s">
        <v>1</v>
      </c>
      <c r="N496" s="216" t="s">
        <v>39</v>
      </c>
      <c r="O496" s="71"/>
      <c r="P496" s="174">
        <f t="shared" si="191"/>
        <v>0</v>
      </c>
      <c r="Q496" s="174">
        <v>0</v>
      </c>
      <c r="R496" s="174">
        <f t="shared" si="192"/>
        <v>0</v>
      </c>
      <c r="S496" s="174">
        <v>0</v>
      </c>
      <c r="T496" s="175">
        <f t="shared" si="193"/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76" t="s">
        <v>1293</v>
      </c>
      <c r="AT496" s="176" t="s">
        <v>1244</v>
      </c>
      <c r="AU496" s="176" t="s">
        <v>82</v>
      </c>
      <c r="AY496" s="17" t="s">
        <v>120</v>
      </c>
      <c r="BE496" s="177">
        <f t="shared" si="194"/>
        <v>0</v>
      </c>
      <c r="BF496" s="177">
        <f t="shared" si="195"/>
        <v>0</v>
      </c>
      <c r="BG496" s="177">
        <f t="shared" si="196"/>
        <v>0</v>
      </c>
      <c r="BH496" s="177">
        <f t="shared" si="197"/>
        <v>0</v>
      </c>
      <c r="BI496" s="177">
        <f t="shared" si="198"/>
        <v>0</v>
      </c>
      <c r="BJ496" s="17" t="s">
        <v>82</v>
      </c>
      <c r="BK496" s="177">
        <f t="shared" si="199"/>
        <v>0</v>
      </c>
      <c r="BL496" s="17" t="s">
        <v>1293</v>
      </c>
      <c r="BM496" s="176" t="s">
        <v>1484</v>
      </c>
    </row>
    <row r="497" spans="1:65" s="2" customFormat="1" ht="24.2" customHeight="1">
      <c r="A497" s="34"/>
      <c r="B497" s="35"/>
      <c r="C497" s="208" t="s">
        <v>1485</v>
      </c>
      <c r="D497" s="208" t="s">
        <v>1244</v>
      </c>
      <c r="E497" s="209" t="s">
        <v>1486</v>
      </c>
      <c r="F497" s="210" t="s">
        <v>1487</v>
      </c>
      <c r="G497" s="211" t="s">
        <v>118</v>
      </c>
      <c r="H497" s="212">
        <v>1</v>
      </c>
      <c r="I497" s="213"/>
      <c r="J497" s="214">
        <f t="shared" si="190"/>
        <v>0</v>
      </c>
      <c r="K497" s="210" t="s">
        <v>119</v>
      </c>
      <c r="L497" s="39"/>
      <c r="M497" s="215" t="s">
        <v>1</v>
      </c>
      <c r="N497" s="216" t="s">
        <v>39</v>
      </c>
      <c r="O497" s="71"/>
      <c r="P497" s="174">
        <f t="shared" si="191"/>
        <v>0</v>
      </c>
      <c r="Q497" s="174">
        <v>0</v>
      </c>
      <c r="R497" s="174">
        <f t="shared" si="192"/>
        <v>0</v>
      </c>
      <c r="S497" s="174">
        <v>0</v>
      </c>
      <c r="T497" s="175">
        <f t="shared" si="193"/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76" t="s">
        <v>1293</v>
      </c>
      <c r="AT497" s="176" t="s">
        <v>1244</v>
      </c>
      <c r="AU497" s="176" t="s">
        <v>82</v>
      </c>
      <c r="AY497" s="17" t="s">
        <v>120</v>
      </c>
      <c r="BE497" s="177">
        <f t="shared" si="194"/>
        <v>0</v>
      </c>
      <c r="BF497" s="177">
        <f t="shared" si="195"/>
        <v>0</v>
      </c>
      <c r="BG497" s="177">
        <f t="shared" si="196"/>
        <v>0</v>
      </c>
      <c r="BH497" s="177">
        <f t="shared" si="197"/>
        <v>0</v>
      </c>
      <c r="BI497" s="177">
        <f t="shared" si="198"/>
        <v>0</v>
      </c>
      <c r="BJ497" s="17" t="s">
        <v>82</v>
      </c>
      <c r="BK497" s="177">
        <f t="shared" si="199"/>
        <v>0</v>
      </c>
      <c r="BL497" s="17" t="s">
        <v>1293</v>
      </c>
      <c r="BM497" s="176" t="s">
        <v>1488</v>
      </c>
    </row>
    <row r="498" spans="1:65" s="2" customFormat="1" ht="16.5" customHeight="1">
      <c r="A498" s="34"/>
      <c r="B498" s="35"/>
      <c r="C498" s="208" t="s">
        <v>1489</v>
      </c>
      <c r="D498" s="208" t="s">
        <v>1244</v>
      </c>
      <c r="E498" s="209" t="s">
        <v>1490</v>
      </c>
      <c r="F498" s="210" t="s">
        <v>1491</v>
      </c>
      <c r="G498" s="211" t="s">
        <v>118</v>
      </c>
      <c r="H498" s="212">
        <v>1</v>
      </c>
      <c r="I498" s="213"/>
      <c r="J498" s="214">
        <f t="shared" si="190"/>
        <v>0</v>
      </c>
      <c r="K498" s="210" t="s">
        <v>119</v>
      </c>
      <c r="L498" s="39"/>
      <c r="M498" s="215" t="s">
        <v>1</v>
      </c>
      <c r="N498" s="216" t="s">
        <v>39</v>
      </c>
      <c r="O498" s="71"/>
      <c r="P498" s="174">
        <f t="shared" si="191"/>
        <v>0</v>
      </c>
      <c r="Q498" s="174">
        <v>0</v>
      </c>
      <c r="R498" s="174">
        <f t="shared" si="192"/>
        <v>0</v>
      </c>
      <c r="S498" s="174">
        <v>0</v>
      </c>
      <c r="T498" s="175">
        <f t="shared" si="193"/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76" t="s">
        <v>1293</v>
      </c>
      <c r="AT498" s="176" t="s">
        <v>1244</v>
      </c>
      <c r="AU498" s="176" t="s">
        <v>82</v>
      </c>
      <c r="AY498" s="17" t="s">
        <v>120</v>
      </c>
      <c r="BE498" s="177">
        <f t="shared" si="194"/>
        <v>0</v>
      </c>
      <c r="BF498" s="177">
        <f t="shared" si="195"/>
        <v>0</v>
      </c>
      <c r="BG498" s="177">
        <f t="shared" si="196"/>
        <v>0</v>
      </c>
      <c r="BH498" s="177">
        <f t="shared" si="197"/>
        <v>0</v>
      </c>
      <c r="BI498" s="177">
        <f t="shared" si="198"/>
        <v>0</v>
      </c>
      <c r="BJ498" s="17" t="s">
        <v>82</v>
      </c>
      <c r="BK498" s="177">
        <f t="shared" si="199"/>
        <v>0</v>
      </c>
      <c r="BL498" s="17" t="s">
        <v>1293</v>
      </c>
      <c r="BM498" s="176" t="s">
        <v>1492</v>
      </c>
    </row>
    <row r="499" spans="1:65" s="2" customFormat="1" ht="24.2" customHeight="1">
      <c r="A499" s="34"/>
      <c r="B499" s="35"/>
      <c r="C499" s="208" t="s">
        <v>1493</v>
      </c>
      <c r="D499" s="208" t="s">
        <v>1244</v>
      </c>
      <c r="E499" s="209" t="s">
        <v>1494</v>
      </c>
      <c r="F499" s="210" t="s">
        <v>1495</v>
      </c>
      <c r="G499" s="211" t="s">
        <v>118</v>
      </c>
      <c r="H499" s="212">
        <v>1</v>
      </c>
      <c r="I499" s="213"/>
      <c r="J499" s="214">
        <f t="shared" si="190"/>
        <v>0</v>
      </c>
      <c r="K499" s="210" t="s">
        <v>119</v>
      </c>
      <c r="L499" s="39"/>
      <c r="M499" s="215" t="s">
        <v>1</v>
      </c>
      <c r="N499" s="216" t="s">
        <v>39</v>
      </c>
      <c r="O499" s="71"/>
      <c r="P499" s="174">
        <f t="shared" si="191"/>
        <v>0</v>
      </c>
      <c r="Q499" s="174">
        <v>0</v>
      </c>
      <c r="R499" s="174">
        <f t="shared" si="192"/>
        <v>0</v>
      </c>
      <c r="S499" s="174">
        <v>0</v>
      </c>
      <c r="T499" s="175">
        <f t="shared" si="193"/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76" t="s">
        <v>1293</v>
      </c>
      <c r="AT499" s="176" t="s">
        <v>1244</v>
      </c>
      <c r="AU499" s="176" t="s">
        <v>82</v>
      </c>
      <c r="AY499" s="17" t="s">
        <v>120</v>
      </c>
      <c r="BE499" s="177">
        <f t="shared" si="194"/>
        <v>0</v>
      </c>
      <c r="BF499" s="177">
        <f t="shared" si="195"/>
        <v>0</v>
      </c>
      <c r="BG499" s="177">
        <f t="shared" si="196"/>
        <v>0</v>
      </c>
      <c r="BH499" s="177">
        <f t="shared" si="197"/>
        <v>0</v>
      </c>
      <c r="BI499" s="177">
        <f t="shared" si="198"/>
        <v>0</v>
      </c>
      <c r="BJ499" s="17" t="s">
        <v>82</v>
      </c>
      <c r="BK499" s="177">
        <f t="shared" si="199"/>
        <v>0</v>
      </c>
      <c r="BL499" s="17" t="s">
        <v>1293</v>
      </c>
      <c r="BM499" s="176" t="s">
        <v>1496</v>
      </c>
    </row>
    <row r="500" spans="1:65" s="2" customFormat="1" ht="16.5" customHeight="1">
      <c r="A500" s="34"/>
      <c r="B500" s="35"/>
      <c r="C500" s="208" t="s">
        <v>1497</v>
      </c>
      <c r="D500" s="208" t="s">
        <v>1244</v>
      </c>
      <c r="E500" s="209" t="s">
        <v>1498</v>
      </c>
      <c r="F500" s="210" t="s">
        <v>1499</v>
      </c>
      <c r="G500" s="211" t="s">
        <v>118</v>
      </c>
      <c r="H500" s="212">
        <v>1</v>
      </c>
      <c r="I500" s="213"/>
      <c r="J500" s="214">
        <f t="shared" si="190"/>
        <v>0</v>
      </c>
      <c r="K500" s="210" t="s">
        <v>119</v>
      </c>
      <c r="L500" s="39"/>
      <c r="M500" s="215" t="s">
        <v>1</v>
      </c>
      <c r="N500" s="216" t="s">
        <v>39</v>
      </c>
      <c r="O500" s="71"/>
      <c r="P500" s="174">
        <f t="shared" si="191"/>
        <v>0</v>
      </c>
      <c r="Q500" s="174">
        <v>0</v>
      </c>
      <c r="R500" s="174">
        <f t="shared" si="192"/>
        <v>0</v>
      </c>
      <c r="S500" s="174">
        <v>0</v>
      </c>
      <c r="T500" s="175">
        <f t="shared" si="193"/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76" t="s">
        <v>1293</v>
      </c>
      <c r="AT500" s="176" t="s">
        <v>1244</v>
      </c>
      <c r="AU500" s="176" t="s">
        <v>82</v>
      </c>
      <c r="AY500" s="17" t="s">
        <v>120</v>
      </c>
      <c r="BE500" s="177">
        <f t="shared" si="194"/>
        <v>0</v>
      </c>
      <c r="BF500" s="177">
        <f t="shared" si="195"/>
        <v>0</v>
      </c>
      <c r="BG500" s="177">
        <f t="shared" si="196"/>
        <v>0</v>
      </c>
      <c r="BH500" s="177">
        <f t="shared" si="197"/>
        <v>0</v>
      </c>
      <c r="BI500" s="177">
        <f t="shared" si="198"/>
        <v>0</v>
      </c>
      <c r="BJ500" s="17" t="s">
        <v>82</v>
      </c>
      <c r="BK500" s="177">
        <f t="shared" si="199"/>
        <v>0</v>
      </c>
      <c r="BL500" s="17" t="s">
        <v>1293</v>
      </c>
      <c r="BM500" s="176" t="s">
        <v>1500</v>
      </c>
    </row>
    <row r="501" spans="1:65" s="2" customFormat="1" ht="16.5" customHeight="1">
      <c r="A501" s="34"/>
      <c r="B501" s="35"/>
      <c r="C501" s="208" t="s">
        <v>1501</v>
      </c>
      <c r="D501" s="208" t="s">
        <v>1244</v>
      </c>
      <c r="E501" s="209" t="s">
        <v>1502</v>
      </c>
      <c r="F501" s="210" t="s">
        <v>1503</v>
      </c>
      <c r="G501" s="211" t="s">
        <v>118</v>
      </c>
      <c r="H501" s="212">
        <v>1</v>
      </c>
      <c r="I501" s="213"/>
      <c r="J501" s="214">
        <f t="shared" si="190"/>
        <v>0</v>
      </c>
      <c r="K501" s="210" t="s">
        <v>119</v>
      </c>
      <c r="L501" s="39"/>
      <c r="M501" s="215" t="s">
        <v>1</v>
      </c>
      <c r="N501" s="216" t="s">
        <v>39</v>
      </c>
      <c r="O501" s="71"/>
      <c r="P501" s="174">
        <f t="shared" si="191"/>
        <v>0</v>
      </c>
      <c r="Q501" s="174">
        <v>0</v>
      </c>
      <c r="R501" s="174">
        <f t="shared" si="192"/>
        <v>0</v>
      </c>
      <c r="S501" s="174">
        <v>0</v>
      </c>
      <c r="T501" s="175">
        <f t="shared" si="193"/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76" t="s">
        <v>1293</v>
      </c>
      <c r="AT501" s="176" t="s">
        <v>1244</v>
      </c>
      <c r="AU501" s="176" t="s">
        <v>82</v>
      </c>
      <c r="AY501" s="17" t="s">
        <v>120</v>
      </c>
      <c r="BE501" s="177">
        <f t="shared" si="194"/>
        <v>0</v>
      </c>
      <c r="BF501" s="177">
        <f t="shared" si="195"/>
        <v>0</v>
      </c>
      <c r="BG501" s="177">
        <f t="shared" si="196"/>
        <v>0</v>
      </c>
      <c r="BH501" s="177">
        <f t="shared" si="197"/>
        <v>0</v>
      </c>
      <c r="BI501" s="177">
        <f t="shared" si="198"/>
        <v>0</v>
      </c>
      <c r="BJ501" s="17" t="s">
        <v>82</v>
      </c>
      <c r="BK501" s="177">
        <f t="shared" si="199"/>
        <v>0</v>
      </c>
      <c r="BL501" s="17" t="s">
        <v>1293</v>
      </c>
      <c r="BM501" s="176" t="s">
        <v>1504</v>
      </c>
    </row>
    <row r="502" spans="1:65" s="2" customFormat="1" ht="24.2" customHeight="1">
      <c r="A502" s="34"/>
      <c r="B502" s="35"/>
      <c r="C502" s="208" t="s">
        <v>1505</v>
      </c>
      <c r="D502" s="208" t="s">
        <v>1244</v>
      </c>
      <c r="E502" s="209" t="s">
        <v>1506</v>
      </c>
      <c r="F502" s="210" t="s">
        <v>1507</v>
      </c>
      <c r="G502" s="211" t="s">
        <v>118</v>
      </c>
      <c r="H502" s="212">
        <v>1</v>
      </c>
      <c r="I502" s="213"/>
      <c r="J502" s="214">
        <f t="shared" si="190"/>
        <v>0</v>
      </c>
      <c r="K502" s="210" t="s">
        <v>119</v>
      </c>
      <c r="L502" s="39"/>
      <c r="M502" s="215" t="s">
        <v>1</v>
      </c>
      <c r="N502" s="216" t="s">
        <v>39</v>
      </c>
      <c r="O502" s="71"/>
      <c r="P502" s="174">
        <f t="shared" si="191"/>
        <v>0</v>
      </c>
      <c r="Q502" s="174">
        <v>0</v>
      </c>
      <c r="R502" s="174">
        <f t="shared" si="192"/>
        <v>0</v>
      </c>
      <c r="S502" s="174">
        <v>0</v>
      </c>
      <c r="T502" s="175">
        <f t="shared" si="193"/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76" t="s">
        <v>1293</v>
      </c>
      <c r="AT502" s="176" t="s">
        <v>1244</v>
      </c>
      <c r="AU502" s="176" t="s">
        <v>82</v>
      </c>
      <c r="AY502" s="17" t="s">
        <v>120</v>
      </c>
      <c r="BE502" s="177">
        <f t="shared" si="194"/>
        <v>0</v>
      </c>
      <c r="BF502" s="177">
        <f t="shared" si="195"/>
        <v>0</v>
      </c>
      <c r="BG502" s="177">
        <f t="shared" si="196"/>
        <v>0</v>
      </c>
      <c r="BH502" s="177">
        <f t="shared" si="197"/>
        <v>0</v>
      </c>
      <c r="BI502" s="177">
        <f t="shared" si="198"/>
        <v>0</v>
      </c>
      <c r="BJ502" s="17" t="s">
        <v>82</v>
      </c>
      <c r="BK502" s="177">
        <f t="shared" si="199"/>
        <v>0</v>
      </c>
      <c r="BL502" s="17" t="s">
        <v>1293</v>
      </c>
      <c r="BM502" s="176" t="s">
        <v>1508</v>
      </c>
    </row>
    <row r="503" spans="1:65" s="2" customFormat="1" ht="21.75" customHeight="1">
      <c r="A503" s="34"/>
      <c r="B503" s="35"/>
      <c r="C503" s="208" t="s">
        <v>1509</v>
      </c>
      <c r="D503" s="208" t="s">
        <v>1244</v>
      </c>
      <c r="E503" s="209" t="s">
        <v>1510</v>
      </c>
      <c r="F503" s="210" t="s">
        <v>1511</v>
      </c>
      <c r="G503" s="211" t="s">
        <v>118</v>
      </c>
      <c r="H503" s="212">
        <v>1</v>
      </c>
      <c r="I503" s="213"/>
      <c r="J503" s="214">
        <f t="shared" si="190"/>
        <v>0</v>
      </c>
      <c r="K503" s="210" t="s">
        <v>119</v>
      </c>
      <c r="L503" s="39"/>
      <c r="M503" s="215" t="s">
        <v>1</v>
      </c>
      <c r="N503" s="216" t="s">
        <v>39</v>
      </c>
      <c r="O503" s="71"/>
      <c r="P503" s="174">
        <f t="shared" si="191"/>
        <v>0</v>
      </c>
      <c r="Q503" s="174">
        <v>0</v>
      </c>
      <c r="R503" s="174">
        <f t="shared" si="192"/>
        <v>0</v>
      </c>
      <c r="S503" s="174">
        <v>0</v>
      </c>
      <c r="T503" s="175">
        <f t="shared" si="193"/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76" t="s">
        <v>1293</v>
      </c>
      <c r="AT503" s="176" t="s">
        <v>1244</v>
      </c>
      <c r="AU503" s="176" t="s">
        <v>82</v>
      </c>
      <c r="AY503" s="17" t="s">
        <v>120</v>
      </c>
      <c r="BE503" s="177">
        <f t="shared" si="194"/>
        <v>0</v>
      </c>
      <c r="BF503" s="177">
        <f t="shared" si="195"/>
        <v>0</v>
      </c>
      <c r="BG503" s="177">
        <f t="shared" si="196"/>
        <v>0</v>
      </c>
      <c r="BH503" s="177">
        <f t="shared" si="197"/>
        <v>0</v>
      </c>
      <c r="BI503" s="177">
        <f t="shared" si="198"/>
        <v>0</v>
      </c>
      <c r="BJ503" s="17" t="s">
        <v>82</v>
      </c>
      <c r="BK503" s="177">
        <f t="shared" si="199"/>
        <v>0</v>
      </c>
      <c r="BL503" s="17" t="s">
        <v>1293</v>
      </c>
      <c r="BM503" s="176" t="s">
        <v>1512</v>
      </c>
    </row>
    <row r="504" spans="1:65" s="2" customFormat="1" ht="16.5" customHeight="1">
      <c r="A504" s="34"/>
      <c r="B504" s="35"/>
      <c r="C504" s="208" t="s">
        <v>1513</v>
      </c>
      <c r="D504" s="208" t="s">
        <v>1244</v>
      </c>
      <c r="E504" s="209" t="s">
        <v>1514</v>
      </c>
      <c r="F504" s="210" t="s">
        <v>1515</v>
      </c>
      <c r="G504" s="211" t="s">
        <v>675</v>
      </c>
      <c r="H504" s="212">
        <v>1</v>
      </c>
      <c r="I504" s="213"/>
      <c r="J504" s="214">
        <f t="shared" si="190"/>
        <v>0</v>
      </c>
      <c r="K504" s="210" t="s">
        <v>119</v>
      </c>
      <c r="L504" s="39"/>
      <c r="M504" s="215" t="s">
        <v>1</v>
      </c>
      <c r="N504" s="216" t="s">
        <v>39</v>
      </c>
      <c r="O504" s="71"/>
      <c r="P504" s="174">
        <f t="shared" si="191"/>
        <v>0</v>
      </c>
      <c r="Q504" s="174">
        <v>0</v>
      </c>
      <c r="R504" s="174">
        <f t="shared" si="192"/>
        <v>0</v>
      </c>
      <c r="S504" s="174">
        <v>0</v>
      </c>
      <c r="T504" s="175">
        <f t="shared" si="193"/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76" t="s">
        <v>1293</v>
      </c>
      <c r="AT504" s="176" t="s">
        <v>1244</v>
      </c>
      <c r="AU504" s="176" t="s">
        <v>82</v>
      </c>
      <c r="AY504" s="17" t="s">
        <v>120</v>
      </c>
      <c r="BE504" s="177">
        <f t="shared" si="194"/>
        <v>0</v>
      </c>
      <c r="BF504" s="177">
        <f t="shared" si="195"/>
        <v>0</v>
      </c>
      <c r="BG504" s="177">
        <f t="shared" si="196"/>
        <v>0</v>
      </c>
      <c r="BH504" s="177">
        <f t="shared" si="197"/>
        <v>0</v>
      </c>
      <c r="BI504" s="177">
        <f t="shared" si="198"/>
        <v>0</v>
      </c>
      <c r="BJ504" s="17" t="s">
        <v>82</v>
      </c>
      <c r="BK504" s="177">
        <f t="shared" si="199"/>
        <v>0</v>
      </c>
      <c r="BL504" s="17" t="s">
        <v>1293</v>
      </c>
      <c r="BM504" s="176" t="s">
        <v>1516</v>
      </c>
    </row>
    <row r="505" spans="1:65" s="2" customFormat="1" ht="21.75" customHeight="1">
      <c r="A505" s="34"/>
      <c r="B505" s="35"/>
      <c r="C505" s="208" t="s">
        <v>1517</v>
      </c>
      <c r="D505" s="208" t="s">
        <v>1244</v>
      </c>
      <c r="E505" s="209" t="s">
        <v>1518</v>
      </c>
      <c r="F505" s="210" t="s">
        <v>1519</v>
      </c>
      <c r="G505" s="211" t="s">
        <v>675</v>
      </c>
      <c r="H505" s="212">
        <v>1</v>
      </c>
      <c r="I505" s="213"/>
      <c r="J505" s="214">
        <f t="shared" si="190"/>
        <v>0</v>
      </c>
      <c r="K505" s="210" t="s">
        <v>119</v>
      </c>
      <c r="L505" s="39"/>
      <c r="M505" s="215" t="s">
        <v>1</v>
      </c>
      <c r="N505" s="216" t="s">
        <v>39</v>
      </c>
      <c r="O505" s="71"/>
      <c r="P505" s="174">
        <f t="shared" si="191"/>
        <v>0</v>
      </c>
      <c r="Q505" s="174">
        <v>0</v>
      </c>
      <c r="R505" s="174">
        <f t="shared" si="192"/>
        <v>0</v>
      </c>
      <c r="S505" s="174">
        <v>0</v>
      </c>
      <c r="T505" s="175">
        <f t="shared" si="193"/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76" t="s">
        <v>1293</v>
      </c>
      <c r="AT505" s="176" t="s">
        <v>1244</v>
      </c>
      <c r="AU505" s="176" t="s">
        <v>82</v>
      </c>
      <c r="AY505" s="17" t="s">
        <v>120</v>
      </c>
      <c r="BE505" s="177">
        <f t="shared" si="194"/>
        <v>0</v>
      </c>
      <c r="BF505" s="177">
        <f t="shared" si="195"/>
        <v>0</v>
      </c>
      <c r="BG505" s="177">
        <f t="shared" si="196"/>
        <v>0</v>
      </c>
      <c r="BH505" s="177">
        <f t="shared" si="197"/>
        <v>0</v>
      </c>
      <c r="BI505" s="177">
        <f t="shared" si="198"/>
        <v>0</v>
      </c>
      <c r="BJ505" s="17" t="s">
        <v>82</v>
      </c>
      <c r="BK505" s="177">
        <f t="shared" si="199"/>
        <v>0</v>
      </c>
      <c r="BL505" s="17" t="s">
        <v>1293</v>
      </c>
      <c r="BM505" s="176" t="s">
        <v>1520</v>
      </c>
    </row>
    <row r="506" spans="1:65" s="2" customFormat="1" ht="21.75" customHeight="1">
      <c r="A506" s="34"/>
      <c r="B506" s="35"/>
      <c r="C506" s="208" t="s">
        <v>1521</v>
      </c>
      <c r="D506" s="208" t="s">
        <v>1244</v>
      </c>
      <c r="E506" s="209" t="s">
        <v>1522</v>
      </c>
      <c r="F506" s="210" t="s">
        <v>1523</v>
      </c>
      <c r="G506" s="211" t="s">
        <v>675</v>
      </c>
      <c r="H506" s="212">
        <v>1</v>
      </c>
      <c r="I506" s="213"/>
      <c r="J506" s="214">
        <f t="shared" si="190"/>
        <v>0</v>
      </c>
      <c r="K506" s="210" t="s">
        <v>119</v>
      </c>
      <c r="L506" s="39"/>
      <c r="M506" s="215" t="s">
        <v>1</v>
      </c>
      <c r="N506" s="216" t="s">
        <v>39</v>
      </c>
      <c r="O506" s="71"/>
      <c r="P506" s="174">
        <f t="shared" si="191"/>
        <v>0</v>
      </c>
      <c r="Q506" s="174">
        <v>0</v>
      </c>
      <c r="R506" s="174">
        <f t="shared" si="192"/>
        <v>0</v>
      </c>
      <c r="S506" s="174">
        <v>0</v>
      </c>
      <c r="T506" s="175">
        <f t="shared" si="193"/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76" t="s">
        <v>1293</v>
      </c>
      <c r="AT506" s="176" t="s">
        <v>1244</v>
      </c>
      <c r="AU506" s="176" t="s">
        <v>82</v>
      </c>
      <c r="AY506" s="17" t="s">
        <v>120</v>
      </c>
      <c r="BE506" s="177">
        <f t="shared" si="194"/>
        <v>0</v>
      </c>
      <c r="BF506" s="177">
        <f t="shared" si="195"/>
        <v>0</v>
      </c>
      <c r="BG506" s="177">
        <f t="shared" si="196"/>
        <v>0</v>
      </c>
      <c r="BH506" s="177">
        <f t="shared" si="197"/>
        <v>0</v>
      </c>
      <c r="BI506" s="177">
        <f t="shared" si="198"/>
        <v>0</v>
      </c>
      <c r="BJ506" s="17" t="s">
        <v>82</v>
      </c>
      <c r="BK506" s="177">
        <f t="shared" si="199"/>
        <v>0</v>
      </c>
      <c r="BL506" s="17" t="s">
        <v>1293</v>
      </c>
      <c r="BM506" s="176" t="s">
        <v>1524</v>
      </c>
    </row>
    <row r="507" spans="1:65" s="2" customFormat="1" ht="24.2" customHeight="1">
      <c r="A507" s="34"/>
      <c r="B507" s="35"/>
      <c r="C507" s="208" t="s">
        <v>1525</v>
      </c>
      <c r="D507" s="208" t="s">
        <v>1244</v>
      </c>
      <c r="E507" s="209" t="s">
        <v>1526</v>
      </c>
      <c r="F507" s="210" t="s">
        <v>1527</v>
      </c>
      <c r="G507" s="211" t="s">
        <v>118</v>
      </c>
      <c r="H507" s="212">
        <v>1</v>
      </c>
      <c r="I507" s="213"/>
      <c r="J507" s="214">
        <f t="shared" si="190"/>
        <v>0</v>
      </c>
      <c r="K507" s="210" t="s">
        <v>119</v>
      </c>
      <c r="L507" s="39"/>
      <c r="M507" s="215" t="s">
        <v>1</v>
      </c>
      <c r="N507" s="216" t="s">
        <v>39</v>
      </c>
      <c r="O507" s="71"/>
      <c r="P507" s="174">
        <f t="shared" si="191"/>
        <v>0</v>
      </c>
      <c r="Q507" s="174">
        <v>0</v>
      </c>
      <c r="R507" s="174">
        <f t="shared" si="192"/>
        <v>0</v>
      </c>
      <c r="S507" s="174">
        <v>0</v>
      </c>
      <c r="T507" s="175">
        <f t="shared" si="193"/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76" t="s">
        <v>82</v>
      </c>
      <c r="AT507" s="176" t="s">
        <v>1244</v>
      </c>
      <c r="AU507" s="176" t="s">
        <v>82</v>
      </c>
      <c r="AY507" s="17" t="s">
        <v>120</v>
      </c>
      <c r="BE507" s="177">
        <f t="shared" si="194"/>
        <v>0</v>
      </c>
      <c r="BF507" s="177">
        <f t="shared" si="195"/>
        <v>0</v>
      </c>
      <c r="BG507" s="177">
        <f t="shared" si="196"/>
        <v>0</v>
      </c>
      <c r="BH507" s="177">
        <f t="shared" si="197"/>
        <v>0</v>
      </c>
      <c r="BI507" s="177">
        <f t="shared" si="198"/>
        <v>0</v>
      </c>
      <c r="BJ507" s="17" t="s">
        <v>82</v>
      </c>
      <c r="BK507" s="177">
        <f t="shared" si="199"/>
        <v>0</v>
      </c>
      <c r="BL507" s="17" t="s">
        <v>82</v>
      </c>
      <c r="BM507" s="176" t="s">
        <v>1528</v>
      </c>
    </row>
    <row r="508" spans="1:65" s="2" customFormat="1" ht="24.2" customHeight="1">
      <c r="A508" s="34"/>
      <c r="B508" s="35"/>
      <c r="C508" s="208" t="s">
        <v>1529</v>
      </c>
      <c r="D508" s="208" t="s">
        <v>1244</v>
      </c>
      <c r="E508" s="209" t="s">
        <v>1530</v>
      </c>
      <c r="F508" s="210" t="s">
        <v>1531</v>
      </c>
      <c r="G508" s="211" t="s">
        <v>675</v>
      </c>
      <c r="H508" s="212">
        <v>1000</v>
      </c>
      <c r="I508" s="213"/>
      <c r="J508" s="214">
        <f t="shared" si="190"/>
        <v>0</v>
      </c>
      <c r="K508" s="210" t="s">
        <v>1532</v>
      </c>
      <c r="L508" s="39"/>
      <c r="M508" s="215" t="s">
        <v>1</v>
      </c>
      <c r="N508" s="216" t="s">
        <v>39</v>
      </c>
      <c r="O508" s="71"/>
      <c r="P508" s="174">
        <f t="shared" si="191"/>
        <v>0</v>
      </c>
      <c r="Q508" s="174">
        <v>0</v>
      </c>
      <c r="R508" s="174">
        <f t="shared" si="192"/>
        <v>0</v>
      </c>
      <c r="S508" s="174">
        <v>0</v>
      </c>
      <c r="T508" s="175">
        <f t="shared" si="193"/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76" t="s">
        <v>82</v>
      </c>
      <c r="AT508" s="176" t="s">
        <v>1244</v>
      </c>
      <c r="AU508" s="176" t="s">
        <v>82</v>
      </c>
      <c r="AY508" s="17" t="s">
        <v>120</v>
      </c>
      <c r="BE508" s="177">
        <f t="shared" si="194"/>
        <v>0</v>
      </c>
      <c r="BF508" s="177">
        <f t="shared" si="195"/>
        <v>0</v>
      </c>
      <c r="BG508" s="177">
        <f t="shared" si="196"/>
        <v>0</v>
      </c>
      <c r="BH508" s="177">
        <f t="shared" si="197"/>
        <v>0</v>
      </c>
      <c r="BI508" s="177">
        <f t="shared" si="198"/>
        <v>0</v>
      </c>
      <c r="BJ508" s="17" t="s">
        <v>82</v>
      </c>
      <c r="BK508" s="177">
        <f t="shared" si="199"/>
        <v>0</v>
      </c>
      <c r="BL508" s="17" t="s">
        <v>82</v>
      </c>
      <c r="BM508" s="176" t="s">
        <v>1533</v>
      </c>
    </row>
    <row r="509" spans="1:65" s="2" customFormat="1" ht="24.2" customHeight="1">
      <c r="A509" s="34"/>
      <c r="B509" s="35"/>
      <c r="C509" s="208" t="s">
        <v>1534</v>
      </c>
      <c r="D509" s="208" t="s">
        <v>1244</v>
      </c>
      <c r="E509" s="209" t="s">
        <v>1535</v>
      </c>
      <c r="F509" s="210" t="s">
        <v>1536</v>
      </c>
      <c r="G509" s="211" t="s">
        <v>675</v>
      </c>
      <c r="H509" s="212">
        <v>1</v>
      </c>
      <c r="I509" s="213"/>
      <c r="J509" s="214">
        <f t="shared" si="190"/>
        <v>0</v>
      </c>
      <c r="K509" s="210" t="s">
        <v>119</v>
      </c>
      <c r="L509" s="39"/>
      <c r="M509" s="215" t="s">
        <v>1</v>
      </c>
      <c r="N509" s="216" t="s">
        <v>39</v>
      </c>
      <c r="O509" s="71"/>
      <c r="P509" s="174">
        <f t="shared" si="191"/>
        <v>0</v>
      </c>
      <c r="Q509" s="174">
        <v>0</v>
      </c>
      <c r="R509" s="174">
        <f t="shared" si="192"/>
        <v>0</v>
      </c>
      <c r="S509" s="174">
        <v>0</v>
      </c>
      <c r="T509" s="175">
        <f t="shared" si="193"/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76" t="s">
        <v>82</v>
      </c>
      <c r="AT509" s="176" t="s">
        <v>1244</v>
      </c>
      <c r="AU509" s="176" t="s">
        <v>82</v>
      </c>
      <c r="AY509" s="17" t="s">
        <v>120</v>
      </c>
      <c r="BE509" s="177">
        <f t="shared" si="194"/>
        <v>0</v>
      </c>
      <c r="BF509" s="177">
        <f t="shared" si="195"/>
        <v>0</v>
      </c>
      <c r="BG509" s="177">
        <f t="shared" si="196"/>
        <v>0</v>
      </c>
      <c r="BH509" s="177">
        <f t="shared" si="197"/>
        <v>0</v>
      </c>
      <c r="BI509" s="177">
        <f t="shared" si="198"/>
        <v>0</v>
      </c>
      <c r="BJ509" s="17" t="s">
        <v>82</v>
      </c>
      <c r="BK509" s="177">
        <f t="shared" si="199"/>
        <v>0</v>
      </c>
      <c r="BL509" s="17" t="s">
        <v>82</v>
      </c>
      <c r="BM509" s="176" t="s">
        <v>1537</v>
      </c>
    </row>
    <row r="510" spans="1:65" s="2" customFormat="1" ht="21.75" customHeight="1">
      <c r="A510" s="34"/>
      <c r="B510" s="35"/>
      <c r="C510" s="208" t="s">
        <v>1538</v>
      </c>
      <c r="D510" s="208" t="s">
        <v>1244</v>
      </c>
      <c r="E510" s="209" t="s">
        <v>1539</v>
      </c>
      <c r="F510" s="210" t="s">
        <v>1540</v>
      </c>
      <c r="G510" s="211" t="s">
        <v>118</v>
      </c>
      <c r="H510" s="212">
        <v>600</v>
      </c>
      <c r="I510" s="213"/>
      <c r="J510" s="214">
        <f t="shared" si="190"/>
        <v>0</v>
      </c>
      <c r="K510" s="210" t="s">
        <v>119</v>
      </c>
      <c r="L510" s="39"/>
      <c r="M510" s="215" t="s">
        <v>1</v>
      </c>
      <c r="N510" s="216" t="s">
        <v>39</v>
      </c>
      <c r="O510" s="71"/>
      <c r="P510" s="174">
        <f t="shared" si="191"/>
        <v>0</v>
      </c>
      <c r="Q510" s="174">
        <v>0</v>
      </c>
      <c r="R510" s="174">
        <f t="shared" si="192"/>
        <v>0</v>
      </c>
      <c r="S510" s="174">
        <v>0</v>
      </c>
      <c r="T510" s="175">
        <f t="shared" si="193"/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76" t="s">
        <v>82</v>
      </c>
      <c r="AT510" s="176" t="s">
        <v>1244</v>
      </c>
      <c r="AU510" s="176" t="s">
        <v>82</v>
      </c>
      <c r="AY510" s="17" t="s">
        <v>120</v>
      </c>
      <c r="BE510" s="177">
        <f t="shared" si="194"/>
        <v>0</v>
      </c>
      <c r="BF510" s="177">
        <f t="shared" si="195"/>
        <v>0</v>
      </c>
      <c r="BG510" s="177">
        <f t="shared" si="196"/>
        <v>0</v>
      </c>
      <c r="BH510" s="177">
        <f t="shared" si="197"/>
        <v>0</v>
      </c>
      <c r="BI510" s="177">
        <f t="shared" si="198"/>
        <v>0</v>
      </c>
      <c r="BJ510" s="17" t="s">
        <v>82</v>
      </c>
      <c r="BK510" s="177">
        <f t="shared" si="199"/>
        <v>0</v>
      </c>
      <c r="BL510" s="17" t="s">
        <v>82</v>
      </c>
      <c r="BM510" s="176" t="s">
        <v>1541</v>
      </c>
    </row>
    <row r="511" spans="1:65" s="11" customFormat="1" ht="11.25">
      <c r="B511" s="178"/>
      <c r="C511" s="179"/>
      <c r="D511" s="180" t="s">
        <v>122</v>
      </c>
      <c r="E511" s="181" t="s">
        <v>1</v>
      </c>
      <c r="F511" s="182" t="s">
        <v>1542</v>
      </c>
      <c r="G511" s="179"/>
      <c r="H511" s="183">
        <v>600</v>
      </c>
      <c r="I511" s="184"/>
      <c r="J511" s="179"/>
      <c r="K511" s="179"/>
      <c r="L511" s="185"/>
      <c r="M511" s="186"/>
      <c r="N511" s="187"/>
      <c r="O511" s="187"/>
      <c r="P511" s="187"/>
      <c r="Q511" s="187"/>
      <c r="R511" s="187"/>
      <c r="S511" s="187"/>
      <c r="T511" s="188"/>
      <c r="AT511" s="189" t="s">
        <v>122</v>
      </c>
      <c r="AU511" s="189" t="s">
        <v>82</v>
      </c>
      <c r="AV511" s="11" t="s">
        <v>84</v>
      </c>
      <c r="AW511" s="11" t="s">
        <v>30</v>
      </c>
      <c r="AX511" s="11" t="s">
        <v>82</v>
      </c>
      <c r="AY511" s="189" t="s">
        <v>120</v>
      </c>
    </row>
    <row r="512" spans="1:65" s="2" customFormat="1" ht="16.5" customHeight="1">
      <c r="A512" s="34"/>
      <c r="B512" s="35"/>
      <c r="C512" s="208" t="s">
        <v>1543</v>
      </c>
      <c r="D512" s="208" t="s">
        <v>1244</v>
      </c>
      <c r="E512" s="209" t="s">
        <v>1544</v>
      </c>
      <c r="F512" s="210" t="s">
        <v>1545</v>
      </c>
      <c r="G512" s="211" t="s">
        <v>675</v>
      </c>
      <c r="H512" s="212">
        <v>1</v>
      </c>
      <c r="I512" s="213"/>
      <c r="J512" s="214">
        <f>ROUND(I512*H512,2)</f>
        <v>0</v>
      </c>
      <c r="K512" s="210" t="s">
        <v>119</v>
      </c>
      <c r="L512" s="39"/>
      <c r="M512" s="215" t="s">
        <v>1</v>
      </c>
      <c r="N512" s="216" t="s">
        <v>39</v>
      </c>
      <c r="O512" s="71"/>
      <c r="P512" s="174">
        <f>O512*H512</f>
        <v>0</v>
      </c>
      <c r="Q512" s="174">
        <v>0</v>
      </c>
      <c r="R512" s="174">
        <f>Q512*H512</f>
        <v>0</v>
      </c>
      <c r="S512" s="174">
        <v>0</v>
      </c>
      <c r="T512" s="175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76" t="s">
        <v>82</v>
      </c>
      <c r="AT512" s="176" t="s">
        <v>1244</v>
      </c>
      <c r="AU512" s="176" t="s">
        <v>82</v>
      </c>
      <c r="AY512" s="17" t="s">
        <v>120</v>
      </c>
      <c r="BE512" s="177">
        <f>IF(N512="základní",J512,0)</f>
        <v>0</v>
      </c>
      <c r="BF512" s="177">
        <f>IF(N512="snížená",J512,0)</f>
        <v>0</v>
      </c>
      <c r="BG512" s="177">
        <f>IF(N512="zákl. přenesená",J512,0)</f>
        <v>0</v>
      </c>
      <c r="BH512" s="177">
        <f>IF(N512="sníž. přenesená",J512,0)</f>
        <v>0</v>
      </c>
      <c r="BI512" s="177">
        <f>IF(N512="nulová",J512,0)</f>
        <v>0</v>
      </c>
      <c r="BJ512" s="17" t="s">
        <v>82</v>
      </c>
      <c r="BK512" s="177">
        <f>ROUND(I512*H512,2)</f>
        <v>0</v>
      </c>
      <c r="BL512" s="17" t="s">
        <v>82</v>
      </c>
      <c r="BM512" s="176" t="s">
        <v>1546</v>
      </c>
    </row>
    <row r="513" spans="1:65" s="2" customFormat="1" ht="16.5" customHeight="1">
      <c r="A513" s="34"/>
      <c r="B513" s="35"/>
      <c r="C513" s="208" t="s">
        <v>1547</v>
      </c>
      <c r="D513" s="208" t="s">
        <v>1244</v>
      </c>
      <c r="E513" s="209" t="s">
        <v>1548</v>
      </c>
      <c r="F513" s="210" t="s">
        <v>1549</v>
      </c>
      <c r="G513" s="211" t="s">
        <v>675</v>
      </c>
      <c r="H513" s="212">
        <v>1000</v>
      </c>
      <c r="I513" s="213"/>
      <c r="J513" s="214">
        <f>ROUND(I513*H513,2)</f>
        <v>0</v>
      </c>
      <c r="K513" s="210" t="s">
        <v>119</v>
      </c>
      <c r="L513" s="39"/>
      <c r="M513" s="215" t="s">
        <v>1</v>
      </c>
      <c r="N513" s="216" t="s">
        <v>39</v>
      </c>
      <c r="O513" s="71"/>
      <c r="P513" s="174">
        <f>O513*H513</f>
        <v>0</v>
      </c>
      <c r="Q513" s="174">
        <v>0</v>
      </c>
      <c r="R513" s="174">
        <f>Q513*H513</f>
        <v>0</v>
      </c>
      <c r="S513" s="174">
        <v>0</v>
      </c>
      <c r="T513" s="175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76" t="s">
        <v>82</v>
      </c>
      <c r="AT513" s="176" t="s">
        <v>1244</v>
      </c>
      <c r="AU513" s="176" t="s">
        <v>82</v>
      </c>
      <c r="AY513" s="17" t="s">
        <v>120</v>
      </c>
      <c r="BE513" s="177">
        <f>IF(N513="základní",J513,0)</f>
        <v>0</v>
      </c>
      <c r="BF513" s="177">
        <f>IF(N513="snížená",J513,0)</f>
        <v>0</v>
      </c>
      <c r="BG513" s="177">
        <f>IF(N513="zákl. přenesená",J513,0)</f>
        <v>0</v>
      </c>
      <c r="BH513" s="177">
        <f>IF(N513="sníž. přenesená",J513,0)</f>
        <v>0</v>
      </c>
      <c r="BI513" s="177">
        <f>IF(N513="nulová",J513,0)</f>
        <v>0</v>
      </c>
      <c r="BJ513" s="17" t="s">
        <v>82</v>
      </c>
      <c r="BK513" s="177">
        <f>ROUND(I513*H513,2)</f>
        <v>0</v>
      </c>
      <c r="BL513" s="17" t="s">
        <v>82</v>
      </c>
      <c r="BM513" s="176" t="s">
        <v>1550</v>
      </c>
    </row>
    <row r="514" spans="1:65" s="2" customFormat="1" ht="16.5" customHeight="1">
      <c r="A514" s="34"/>
      <c r="B514" s="35"/>
      <c r="C514" s="208" t="s">
        <v>1551</v>
      </c>
      <c r="D514" s="208" t="s">
        <v>1244</v>
      </c>
      <c r="E514" s="209" t="s">
        <v>1552</v>
      </c>
      <c r="F514" s="210" t="s">
        <v>1553</v>
      </c>
      <c r="G514" s="211" t="s">
        <v>675</v>
      </c>
      <c r="H514" s="212">
        <v>40</v>
      </c>
      <c r="I514" s="213"/>
      <c r="J514" s="214">
        <f>ROUND(I514*H514,2)</f>
        <v>0</v>
      </c>
      <c r="K514" s="210" t="s">
        <v>119</v>
      </c>
      <c r="L514" s="39"/>
      <c r="M514" s="215" t="s">
        <v>1</v>
      </c>
      <c r="N514" s="216" t="s">
        <v>39</v>
      </c>
      <c r="O514" s="71"/>
      <c r="P514" s="174">
        <f>O514*H514</f>
        <v>0</v>
      </c>
      <c r="Q514" s="174">
        <v>0</v>
      </c>
      <c r="R514" s="174">
        <f>Q514*H514</f>
        <v>0</v>
      </c>
      <c r="S514" s="174">
        <v>0</v>
      </c>
      <c r="T514" s="175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76" t="s">
        <v>82</v>
      </c>
      <c r="AT514" s="176" t="s">
        <v>1244</v>
      </c>
      <c r="AU514" s="176" t="s">
        <v>82</v>
      </c>
      <c r="AY514" s="17" t="s">
        <v>120</v>
      </c>
      <c r="BE514" s="177">
        <f>IF(N514="základní",J514,0)</f>
        <v>0</v>
      </c>
      <c r="BF514" s="177">
        <f>IF(N514="snížená",J514,0)</f>
        <v>0</v>
      </c>
      <c r="BG514" s="177">
        <f>IF(N514="zákl. přenesená",J514,0)</f>
        <v>0</v>
      </c>
      <c r="BH514" s="177">
        <f>IF(N514="sníž. přenesená",J514,0)</f>
        <v>0</v>
      </c>
      <c r="BI514" s="177">
        <f>IF(N514="nulová",J514,0)</f>
        <v>0</v>
      </c>
      <c r="BJ514" s="17" t="s">
        <v>82</v>
      </c>
      <c r="BK514" s="177">
        <f>ROUND(I514*H514,2)</f>
        <v>0</v>
      </c>
      <c r="BL514" s="17" t="s">
        <v>82</v>
      </c>
      <c r="BM514" s="176" t="s">
        <v>1554</v>
      </c>
    </row>
    <row r="515" spans="1:65" s="11" customFormat="1" ht="11.25">
      <c r="B515" s="178"/>
      <c r="C515" s="179"/>
      <c r="D515" s="180" t="s">
        <v>122</v>
      </c>
      <c r="E515" s="181" t="s">
        <v>1</v>
      </c>
      <c r="F515" s="182" t="s">
        <v>139</v>
      </c>
      <c r="G515" s="179"/>
      <c r="H515" s="183">
        <v>40</v>
      </c>
      <c r="I515" s="184"/>
      <c r="J515" s="179"/>
      <c r="K515" s="179"/>
      <c r="L515" s="185"/>
      <c r="M515" s="186"/>
      <c r="N515" s="187"/>
      <c r="O515" s="187"/>
      <c r="P515" s="187"/>
      <c r="Q515" s="187"/>
      <c r="R515" s="187"/>
      <c r="S515" s="187"/>
      <c r="T515" s="188"/>
      <c r="AT515" s="189" t="s">
        <v>122</v>
      </c>
      <c r="AU515" s="189" t="s">
        <v>82</v>
      </c>
      <c r="AV515" s="11" t="s">
        <v>84</v>
      </c>
      <c r="AW515" s="11" t="s">
        <v>30</v>
      </c>
      <c r="AX515" s="11" t="s">
        <v>82</v>
      </c>
      <c r="AY515" s="189" t="s">
        <v>120</v>
      </c>
    </row>
    <row r="516" spans="1:65" s="2" customFormat="1" ht="24.2" customHeight="1">
      <c r="A516" s="34"/>
      <c r="B516" s="35"/>
      <c r="C516" s="208" t="s">
        <v>1555</v>
      </c>
      <c r="D516" s="208" t="s">
        <v>1244</v>
      </c>
      <c r="E516" s="209" t="s">
        <v>1556</v>
      </c>
      <c r="F516" s="210" t="s">
        <v>1557</v>
      </c>
      <c r="G516" s="211" t="s">
        <v>675</v>
      </c>
      <c r="H516" s="212">
        <v>1</v>
      </c>
      <c r="I516" s="213"/>
      <c r="J516" s="214">
        <f t="shared" ref="J516:J553" si="200">ROUND(I516*H516,2)</f>
        <v>0</v>
      </c>
      <c r="K516" s="210" t="s">
        <v>119</v>
      </c>
      <c r="L516" s="39"/>
      <c r="M516" s="215" t="s">
        <v>1</v>
      </c>
      <c r="N516" s="216" t="s">
        <v>39</v>
      </c>
      <c r="O516" s="71"/>
      <c r="P516" s="174">
        <f t="shared" ref="P516:P553" si="201">O516*H516</f>
        <v>0</v>
      </c>
      <c r="Q516" s="174">
        <v>0</v>
      </c>
      <c r="R516" s="174">
        <f t="shared" ref="R516:R553" si="202">Q516*H516</f>
        <v>0</v>
      </c>
      <c r="S516" s="174">
        <v>0</v>
      </c>
      <c r="T516" s="175">
        <f t="shared" ref="T516:T553" si="203"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76" t="s">
        <v>82</v>
      </c>
      <c r="AT516" s="176" t="s">
        <v>1244</v>
      </c>
      <c r="AU516" s="176" t="s">
        <v>82</v>
      </c>
      <c r="AY516" s="17" t="s">
        <v>120</v>
      </c>
      <c r="BE516" s="177">
        <f t="shared" ref="BE516:BE553" si="204">IF(N516="základní",J516,0)</f>
        <v>0</v>
      </c>
      <c r="BF516" s="177">
        <f t="shared" ref="BF516:BF553" si="205">IF(N516="snížená",J516,0)</f>
        <v>0</v>
      </c>
      <c r="BG516" s="177">
        <f t="shared" ref="BG516:BG553" si="206">IF(N516="zákl. přenesená",J516,0)</f>
        <v>0</v>
      </c>
      <c r="BH516" s="177">
        <f t="shared" ref="BH516:BH553" si="207">IF(N516="sníž. přenesená",J516,0)</f>
        <v>0</v>
      </c>
      <c r="BI516" s="177">
        <f t="shared" ref="BI516:BI553" si="208">IF(N516="nulová",J516,0)</f>
        <v>0</v>
      </c>
      <c r="BJ516" s="17" t="s">
        <v>82</v>
      </c>
      <c r="BK516" s="177">
        <f t="shared" ref="BK516:BK553" si="209">ROUND(I516*H516,2)</f>
        <v>0</v>
      </c>
      <c r="BL516" s="17" t="s">
        <v>82</v>
      </c>
      <c r="BM516" s="176" t="s">
        <v>1558</v>
      </c>
    </row>
    <row r="517" spans="1:65" s="2" customFormat="1" ht="16.5" customHeight="1">
      <c r="A517" s="34"/>
      <c r="B517" s="35"/>
      <c r="C517" s="208" t="s">
        <v>1559</v>
      </c>
      <c r="D517" s="208" t="s">
        <v>1244</v>
      </c>
      <c r="E517" s="209" t="s">
        <v>1560</v>
      </c>
      <c r="F517" s="210" t="s">
        <v>1561</v>
      </c>
      <c r="G517" s="211" t="s">
        <v>118</v>
      </c>
      <c r="H517" s="212">
        <v>1</v>
      </c>
      <c r="I517" s="213"/>
      <c r="J517" s="214">
        <f t="shared" si="200"/>
        <v>0</v>
      </c>
      <c r="K517" s="210" t="s">
        <v>119</v>
      </c>
      <c r="L517" s="39"/>
      <c r="M517" s="215" t="s">
        <v>1</v>
      </c>
      <c r="N517" s="216" t="s">
        <v>39</v>
      </c>
      <c r="O517" s="71"/>
      <c r="P517" s="174">
        <f t="shared" si="201"/>
        <v>0</v>
      </c>
      <c r="Q517" s="174">
        <v>0</v>
      </c>
      <c r="R517" s="174">
        <f t="shared" si="202"/>
        <v>0</v>
      </c>
      <c r="S517" s="174">
        <v>0</v>
      </c>
      <c r="T517" s="175">
        <f t="shared" si="203"/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76" t="s">
        <v>82</v>
      </c>
      <c r="AT517" s="176" t="s">
        <v>1244</v>
      </c>
      <c r="AU517" s="176" t="s">
        <v>82</v>
      </c>
      <c r="AY517" s="17" t="s">
        <v>120</v>
      </c>
      <c r="BE517" s="177">
        <f t="shared" si="204"/>
        <v>0</v>
      </c>
      <c r="BF517" s="177">
        <f t="shared" si="205"/>
        <v>0</v>
      </c>
      <c r="BG517" s="177">
        <f t="shared" si="206"/>
        <v>0</v>
      </c>
      <c r="BH517" s="177">
        <f t="shared" si="207"/>
        <v>0</v>
      </c>
      <c r="BI517" s="177">
        <f t="shared" si="208"/>
        <v>0</v>
      </c>
      <c r="BJ517" s="17" t="s">
        <v>82</v>
      </c>
      <c r="BK517" s="177">
        <f t="shared" si="209"/>
        <v>0</v>
      </c>
      <c r="BL517" s="17" t="s">
        <v>82</v>
      </c>
      <c r="BM517" s="176" t="s">
        <v>1562</v>
      </c>
    </row>
    <row r="518" spans="1:65" s="2" customFormat="1" ht="16.5" customHeight="1">
      <c r="A518" s="34"/>
      <c r="B518" s="35"/>
      <c r="C518" s="208" t="s">
        <v>1563</v>
      </c>
      <c r="D518" s="208" t="s">
        <v>1244</v>
      </c>
      <c r="E518" s="209" t="s">
        <v>1564</v>
      </c>
      <c r="F518" s="210" t="s">
        <v>1565</v>
      </c>
      <c r="G518" s="211" t="s">
        <v>118</v>
      </c>
      <c r="H518" s="212">
        <v>1</v>
      </c>
      <c r="I518" s="213"/>
      <c r="J518" s="214">
        <f t="shared" si="200"/>
        <v>0</v>
      </c>
      <c r="K518" s="210" t="s">
        <v>119</v>
      </c>
      <c r="L518" s="39"/>
      <c r="M518" s="215" t="s">
        <v>1</v>
      </c>
      <c r="N518" s="216" t="s">
        <v>39</v>
      </c>
      <c r="O518" s="71"/>
      <c r="P518" s="174">
        <f t="shared" si="201"/>
        <v>0</v>
      </c>
      <c r="Q518" s="174">
        <v>0</v>
      </c>
      <c r="R518" s="174">
        <f t="shared" si="202"/>
        <v>0</v>
      </c>
      <c r="S518" s="174">
        <v>0</v>
      </c>
      <c r="T518" s="175">
        <f t="shared" si="203"/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76" t="s">
        <v>1293</v>
      </c>
      <c r="AT518" s="176" t="s">
        <v>1244</v>
      </c>
      <c r="AU518" s="176" t="s">
        <v>82</v>
      </c>
      <c r="AY518" s="17" t="s">
        <v>120</v>
      </c>
      <c r="BE518" s="177">
        <f t="shared" si="204"/>
        <v>0</v>
      </c>
      <c r="BF518" s="177">
        <f t="shared" si="205"/>
        <v>0</v>
      </c>
      <c r="BG518" s="177">
        <f t="shared" si="206"/>
        <v>0</v>
      </c>
      <c r="BH518" s="177">
        <f t="shared" si="207"/>
        <v>0</v>
      </c>
      <c r="BI518" s="177">
        <f t="shared" si="208"/>
        <v>0</v>
      </c>
      <c r="BJ518" s="17" t="s">
        <v>82</v>
      </c>
      <c r="BK518" s="177">
        <f t="shared" si="209"/>
        <v>0</v>
      </c>
      <c r="BL518" s="17" t="s">
        <v>1293</v>
      </c>
      <c r="BM518" s="176" t="s">
        <v>1566</v>
      </c>
    </row>
    <row r="519" spans="1:65" s="2" customFormat="1" ht="16.5" customHeight="1">
      <c r="A519" s="34"/>
      <c r="B519" s="35"/>
      <c r="C519" s="208" t="s">
        <v>1567</v>
      </c>
      <c r="D519" s="208" t="s">
        <v>1244</v>
      </c>
      <c r="E519" s="209" t="s">
        <v>1568</v>
      </c>
      <c r="F519" s="210" t="s">
        <v>1569</v>
      </c>
      <c r="G519" s="211" t="s">
        <v>118</v>
      </c>
      <c r="H519" s="212">
        <v>1</v>
      </c>
      <c r="I519" s="213"/>
      <c r="J519" s="214">
        <f t="shared" si="200"/>
        <v>0</v>
      </c>
      <c r="K519" s="210" t="s">
        <v>119</v>
      </c>
      <c r="L519" s="39"/>
      <c r="M519" s="215" t="s">
        <v>1</v>
      </c>
      <c r="N519" s="216" t="s">
        <v>39</v>
      </c>
      <c r="O519" s="71"/>
      <c r="P519" s="174">
        <f t="shared" si="201"/>
        <v>0</v>
      </c>
      <c r="Q519" s="174">
        <v>0</v>
      </c>
      <c r="R519" s="174">
        <f t="shared" si="202"/>
        <v>0</v>
      </c>
      <c r="S519" s="174">
        <v>0</v>
      </c>
      <c r="T519" s="175">
        <f t="shared" si="203"/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76" t="s">
        <v>1293</v>
      </c>
      <c r="AT519" s="176" t="s">
        <v>1244</v>
      </c>
      <c r="AU519" s="176" t="s">
        <v>82</v>
      </c>
      <c r="AY519" s="17" t="s">
        <v>120</v>
      </c>
      <c r="BE519" s="177">
        <f t="shared" si="204"/>
        <v>0</v>
      </c>
      <c r="BF519" s="177">
        <f t="shared" si="205"/>
        <v>0</v>
      </c>
      <c r="BG519" s="177">
        <f t="shared" si="206"/>
        <v>0</v>
      </c>
      <c r="BH519" s="177">
        <f t="shared" si="207"/>
        <v>0</v>
      </c>
      <c r="BI519" s="177">
        <f t="shared" si="208"/>
        <v>0</v>
      </c>
      <c r="BJ519" s="17" t="s">
        <v>82</v>
      </c>
      <c r="BK519" s="177">
        <f t="shared" si="209"/>
        <v>0</v>
      </c>
      <c r="BL519" s="17" t="s">
        <v>1293</v>
      </c>
      <c r="BM519" s="176" t="s">
        <v>1570</v>
      </c>
    </row>
    <row r="520" spans="1:65" s="2" customFormat="1" ht="24.2" customHeight="1">
      <c r="A520" s="34"/>
      <c r="B520" s="35"/>
      <c r="C520" s="208" t="s">
        <v>1571</v>
      </c>
      <c r="D520" s="208" t="s">
        <v>1244</v>
      </c>
      <c r="E520" s="209" t="s">
        <v>1572</v>
      </c>
      <c r="F520" s="210" t="s">
        <v>1573</v>
      </c>
      <c r="G520" s="211" t="s">
        <v>118</v>
      </c>
      <c r="H520" s="212">
        <v>1</v>
      </c>
      <c r="I520" s="213"/>
      <c r="J520" s="214">
        <f t="shared" si="200"/>
        <v>0</v>
      </c>
      <c r="K520" s="210" t="s">
        <v>119</v>
      </c>
      <c r="L520" s="39"/>
      <c r="M520" s="215" t="s">
        <v>1</v>
      </c>
      <c r="N520" s="216" t="s">
        <v>39</v>
      </c>
      <c r="O520" s="71"/>
      <c r="P520" s="174">
        <f t="shared" si="201"/>
        <v>0</v>
      </c>
      <c r="Q520" s="174">
        <v>0</v>
      </c>
      <c r="R520" s="174">
        <f t="shared" si="202"/>
        <v>0</v>
      </c>
      <c r="S520" s="174">
        <v>0</v>
      </c>
      <c r="T520" s="175">
        <f t="shared" si="203"/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76" t="s">
        <v>1293</v>
      </c>
      <c r="AT520" s="176" t="s">
        <v>1244</v>
      </c>
      <c r="AU520" s="176" t="s">
        <v>82</v>
      </c>
      <c r="AY520" s="17" t="s">
        <v>120</v>
      </c>
      <c r="BE520" s="177">
        <f t="shared" si="204"/>
        <v>0</v>
      </c>
      <c r="BF520" s="177">
        <f t="shared" si="205"/>
        <v>0</v>
      </c>
      <c r="BG520" s="177">
        <f t="shared" si="206"/>
        <v>0</v>
      </c>
      <c r="BH520" s="177">
        <f t="shared" si="207"/>
        <v>0</v>
      </c>
      <c r="BI520" s="177">
        <f t="shared" si="208"/>
        <v>0</v>
      </c>
      <c r="BJ520" s="17" t="s">
        <v>82</v>
      </c>
      <c r="BK520" s="177">
        <f t="shared" si="209"/>
        <v>0</v>
      </c>
      <c r="BL520" s="17" t="s">
        <v>1293</v>
      </c>
      <c r="BM520" s="176" t="s">
        <v>1574</v>
      </c>
    </row>
    <row r="521" spans="1:65" s="2" customFormat="1" ht="16.5" customHeight="1">
      <c r="A521" s="34"/>
      <c r="B521" s="35"/>
      <c r="C521" s="208" t="s">
        <v>1575</v>
      </c>
      <c r="D521" s="208" t="s">
        <v>1244</v>
      </c>
      <c r="E521" s="209" t="s">
        <v>1576</v>
      </c>
      <c r="F521" s="210" t="s">
        <v>1577</v>
      </c>
      <c r="G521" s="211" t="s">
        <v>118</v>
      </c>
      <c r="H521" s="212">
        <v>1</v>
      </c>
      <c r="I521" s="213"/>
      <c r="J521" s="214">
        <f t="shared" si="200"/>
        <v>0</v>
      </c>
      <c r="K521" s="210" t="s">
        <v>119</v>
      </c>
      <c r="L521" s="39"/>
      <c r="M521" s="215" t="s">
        <v>1</v>
      </c>
      <c r="N521" s="216" t="s">
        <v>39</v>
      </c>
      <c r="O521" s="71"/>
      <c r="P521" s="174">
        <f t="shared" si="201"/>
        <v>0</v>
      </c>
      <c r="Q521" s="174">
        <v>0</v>
      </c>
      <c r="R521" s="174">
        <f t="shared" si="202"/>
        <v>0</v>
      </c>
      <c r="S521" s="174">
        <v>0</v>
      </c>
      <c r="T521" s="175">
        <f t="shared" si="203"/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76" t="s">
        <v>1293</v>
      </c>
      <c r="AT521" s="176" t="s">
        <v>1244</v>
      </c>
      <c r="AU521" s="176" t="s">
        <v>82</v>
      </c>
      <c r="AY521" s="17" t="s">
        <v>120</v>
      </c>
      <c r="BE521" s="177">
        <f t="shared" si="204"/>
        <v>0</v>
      </c>
      <c r="BF521" s="177">
        <f t="shared" si="205"/>
        <v>0</v>
      </c>
      <c r="BG521" s="177">
        <f t="shared" si="206"/>
        <v>0</v>
      </c>
      <c r="BH521" s="177">
        <f t="shared" si="207"/>
        <v>0</v>
      </c>
      <c r="BI521" s="177">
        <f t="shared" si="208"/>
        <v>0</v>
      </c>
      <c r="BJ521" s="17" t="s">
        <v>82</v>
      </c>
      <c r="BK521" s="177">
        <f t="shared" si="209"/>
        <v>0</v>
      </c>
      <c r="BL521" s="17" t="s">
        <v>1293</v>
      </c>
      <c r="BM521" s="176" t="s">
        <v>1578</v>
      </c>
    </row>
    <row r="522" spans="1:65" s="2" customFormat="1" ht="16.5" customHeight="1">
      <c r="A522" s="34"/>
      <c r="B522" s="35"/>
      <c r="C522" s="208" t="s">
        <v>1579</v>
      </c>
      <c r="D522" s="208" t="s">
        <v>1244</v>
      </c>
      <c r="E522" s="209" t="s">
        <v>1580</v>
      </c>
      <c r="F522" s="210" t="s">
        <v>1581</v>
      </c>
      <c r="G522" s="211" t="s">
        <v>118</v>
      </c>
      <c r="H522" s="212">
        <v>1</v>
      </c>
      <c r="I522" s="213"/>
      <c r="J522" s="214">
        <f t="shared" si="200"/>
        <v>0</v>
      </c>
      <c r="K522" s="210" t="s">
        <v>119</v>
      </c>
      <c r="L522" s="39"/>
      <c r="M522" s="215" t="s">
        <v>1</v>
      </c>
      <c r="N522" s="216" t="s">
        <v>39</v>
      </c>
      <c r="O522" s="71"/>
      <c r="P522" s="174">
        <f t="shared" si="201"/>
        <v>0</v>
      </c>
      <c r="Q522" s="174">
        <v>0</v>
      </c>
      <c r="R522" s="174">
        <f t="shared" si="202"/>
        <v>0</v>
      </c>
      <c r="S522" s="174">
        <v>0</v>
      </c>
      <c r="T522" s="175">
        <f t="shared" si="203"/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76" t="s">
        <v>1293</v>
      </c>
      <c r="AT522" s="176" t="s">
        <v>1244</v>
      </c>
      <c r="AU522" s="176" t="s">
        <v>82</v>
      </c>
      <c r="AY522" s="17" t="s">
        <v>120</v>
      </c>
      <c r="BE522" s="177">
        <f t="shared" si="204"/>
        <v>0</v>
      </c>
      <c r="BF522" s="177">
        <f t="shared" si="205"/>
        <v>0</v>
      </c>
      <c r="BG522" s="177">
        <f t="shared" si="206"/>
        <v>0</v>
      </c>
      <c r="BH522" s="177">
        <f t="shared" si="207"/>
        <v>0</v>
      </c>
      <c r="BI522" s="177">
        <f t="shared" si="208"/>
        <v>0</v>
      </c>
      <c r="BJ522" s="17" t="s">
        <v>82</v>
      </c>
      <c r="BK522" s="177">
        <f t="shared" si="209"/>
        <v>0</v>
      </c>
      <c r="BL522" s="17" t="s">
        <v>1293</v>
      </c>
      <c r="BM522" s="176" t="s">
        <v>1582</v>
      </c>
    </row>
    <row r="523" spans="1:65" s="2" customFormat="1" ht="16.5" customHeight="1">
      <c r="A523" s="34"/>
      <c r="B523" s="35"/>
      <c r="C523" s="208" t="s">
        <v>1583</v>
      </c>
      <c r="D523" s="208" t="s">
        <v>1244</v>
      </c>
      <c r="E523" s="209" t="s">
        <v>1584</v>
      </c>
      <c r="F523" s="210" t="s">
        <v>1585</v>
      </c>
      <c r="G523" s="211" t="s">
        <v>118</v>
      </c>
      <c r="H523" s="212">
        <v>1</v>
      </c>
      <c r="I523" s="213"/>
      <c r="J523" s="214">
        <f t="shared" si="200"/>
        <v>0</v>
      </c>
      <c r="K523" s="210" t="s">
        <v>119</v>
      </c>
      <c r="L523" s="39"/>
      <c r="M523" s="215" t="s">
        <v>1</v>
      </c>
      <c r="N523" s="216" t="s">
        <v>39</v>
      </c>
      <c r="O523" s="71"/>
      <c r="P523" s="174">
        <f t="shared" si="201"/>
        <v>0</v>
      </c>
      <c r="Q523" s="174">
        <v>0</v>
      </c>
      <c r="R523" s="174">
        <f t="shared" si="202"/>
        <v>0</v>
      </c>
      <c r="S523" s="174">
        <v>0</v>
      </c>
      <c r="T523" s="175">
        <f t="shared" si="203"/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76" t="s">
        <v>1293</v>
      </c>
      <c r="AT523" s="176" t="s">
        <v>1244</v>
      </c>
      <c r="AU523" s="176" t="s">
        <v>82</v>
      </c>
      <c r="AY523" s="17" t="s">
        <v>120</v>
      </c>
      <c r="BE523" s="177">
        <f t="shared" si="204"/>
        <v>0</v>
      </c>
      <c r="BF523" s="177">
        <f t="shared" si="205"/>
        <v>0</v>
      </c>
      <c r="BG523" s="177">
        <f t="shared" si="206"/>
        <v>0</v>
      </c>
      <c r="BH523" s="177">
        <f t="shared" si="207"/>
        <v>0</v>
      </c>
      <c r="BI523" s="177">
        <f t="shared" si="208"/>
        <v>0</v>
      </c>
      <c r="BJ523" s="17" t="s">
        <v>82</v>
      </c>
      <c r="BK523" s="177">
        <f t="shared" si="209"/>
        <v>0</v>
      </c>
      <c r="BL523" s="17" t="s">
        <v>1293</v>
      </c>
      <c r="BM523" s="176" t="s">
        <v>1586</v>
      </c>
    </row>
    <row r="524" spans="1:65" s="2" customFormat="1" ht="37.9" customHeight="1">
      <c r="A524" s="34"/>
      <c r="B524" s="35"/>
      <c r="C524" s="208" t="s">
        <v>1587</v>
      </c>
      <c r="D524" s="208" t="s">
        <v>1244</v>
      </c>
      <c r="E524" s="209" t="s">
        <v>1588</v>
      </c>
      <c r="F524" s="210" t="s">
        <v>1589</v>
      </c>
      <c r="G524" s="211" t="s">
        <v>675</v>
      </c>
      <c r="H524" s="212">
        <v>1</v>
      </c>
      <c r="I524" s="213"/>
      <c r="J524" s="214">
        <f t="shared" si="200"/>
        <v>0</v>
      </c>
      <c r="K524" s="210" t="s">
        <v>119</v>
      </c>
      <c r="L524" s="39"/>
      <c r="M524" s="215" t="s">
        <v>1</v>
      </c>
      <c r="N524" s="216" t="s">
        <v>39</v>
      </c>
      <c r="O524" s="71"/>
      <c r="P524" s="174">
        <f t="shared" si="201"/>
        <v>0</v>
      </c>
      <c r="Q524" s="174">
        <v>0</v>
      </c>
      <c r="R524" s="174">
        <f t="shared" si="202"/>
        <v>0</v>
      </c>
      <c r="S524" s="174">
        <v>0</v>
      </c>
      <c r="T524" s="175">
        <f t="shared" si="203"/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76" t="s">
        <v>1293</v>
      </c>
      <c r="AT524" s="176" t="s">
        <v>1244</v>
      </c>
      <c r="AU524" s="176" t="s">
        <v>82</v>
      </c>
      <c r="AY524" s="17" t="s">
        <v>120</v>
      </c>
      <c r="BE524" s="177">
        <f t="shared" si="204"/>
        <v>0</v>
      </c>
      <c r="BF524" s="177">
        <f t="shared" si="205"/>
        <v>0</v>
      </c>
      <c r="BG524" s="177">
        <f t="shared" si="206"/>
        <v>0</v>
      </c>
      <c r="BH524" s="177">
        <f t="shared" si="207"/>
        <v>0</v>
      </c>
      <c r="BI524" s="177">
        <f t="shared" si="208"/>
        <v>0</v>
      </c>
      <c r="BJ524" s="17" t="s">
        <v>82</v>
      </c>
      <c r="BK524" s="177">
        <f t="shared" si="209"/>
        <v>0</v>
      </c>
      <c r="BL524" s="17" t="s">
        <v>1293</v>
      </c>
      <c r="BM524" s="176" t="s">
        <v>1590</v>
      </c>
    </row>
    <row r="525" spans="1:65" s="2" customFormat="1" ht="33" customHeight="1">
      <c r="A525" s="34"/>
      <c r="B525" s="35"/>
      <c r="C525" s="208" t="s">
        <v>1591</v>
      </c>
      <c r="D525" s="208" t="s">
        <v>1244</v>
      </c>
      <c r="E525" s="209" t="s">
        <v>1592</v>
      </c>
      <c r="F525" s="210" t="s">
        <v>1593</v>
      </c>
      <c r="G525" s="211" t="s">
        <v>675</v>
      </c>
      <c r="H525" s="212">
        <v>1</v>
      </c>
      <c r="I525" s="213"/>
      <c r="J525" s="214">
        <f t="shared" si="200"/>
        <v>0</v>
      </c>
      <c r="K525" s="210" t="s">
        <v>119</v>
      </c>
      <c r="L525" s="39"/>
      <c r="M525" s="215" t="s">
        <v>1</v>
      </c>
      <c r="N525" s="216" t="s">
        <v>39</v>
      </c>
      <c r="O525" s="71"/>
      <c r="P525" s="174">
        <f t="shared" si="201"/>
        <v>0</v>
      </c>
      <c r="Q525" s="174">
        <v>0</v>
      </c>
      <c r="R525" s="174">
        <f t="shared" si="202"/>
        <v>0</v>
      </c>
      <c r="S525" s="174">
        <v>0</v>
      </c>
      <c r="T525" s="175">
        <f t="shared" si="203"/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76" t="s">
        <v>1293</v>
      </c>
      <c r="AT525" s="176" t="s">
        <v>1244</v>
      </c>
      <c r="AU525" s="176" t="s">
        <v>82</v>
      </c>
      <c r="AY525" s="17" t="s">
        <v>120</v>
      </c>
      <c r="BE525" s="177">
        <f t="shared" si="204"/>
        <v>0</v>
      </c>
      <c r="BF525" s="177">
        <f t="shared" si="205"/>
        <v>0</v>
      </c>
      <c r="BG525" s="177">
        <f t="shared" si="206"/>
        <v>0</v>
      </c>
      <c r="BH525" s="177">
        <f t="shared" si="207"/>
        <v>0</v>
      </c>
      <c r="BI525" s="177">
        <f t="shared" si="208"/>
        <v>0</v>
      </c>
      <c r="BJ525" s="17" t="s">
        <v>82</v>
      </c>
      <c r="BK525" s="177">
        <f t="shared" si="209"/>
        <v>0</v>
      </c>
      <c r="BL525" s="17" t="s">
        <v>1293</v>
      </c>
      <c r="BM525" s="176" t="s">
        <v>1594</v>
      </c>
    </row>
    <row r="526" spans="1:65" s="2" customFormat="1" ht="33" customHeight="1">
      <c r="A526" s="34"/>
      <c r="B526" s="35"/>
      <c r="C526" s="208" t="s">
        <v>1595</v>
      </c>
      <c r="D526" s="208" t="s">
        <v>1244</v>
      </c>
      <c r="E526" s="209" t="s">
        <v>1596</v>
      </c>
      <c r="F526" s="210" t="s">
        <v>1597</v>
      </c>
      <c r="G526" s="211" t="s">
        <v>675</v>
      </c>
      <c r="H526" s="212">
        <v>1</v>
      </c>
      <c r="I526" s="213"/>
      <c r="J526" s="214">
        <f t="shared" si="200"/>
        <v>0</v>
      </c>
      <c r="K526" s="210" t="s">
        <v>119</v>
      </c>
      <c r="L526" s="39"/>
      <c r="M526" s="215" t="s">
        <v>1</v>
      </c>
      <c r="N526" s="216" t="s">
        <v>39</v>
      </c>
      <c r="O526" s="71"/>
      <c r="P526" s="174">
        <f t="shared" si="201"/>
        <v>0</v>
      </c>
      <c r="Q526" s="174">
        <v>0</v>
      </c>
      <c r="R526" s="174">
        <f t="shared" si="202"/>
        <v>0</v>
      </c>
      <c r="S526" s="174">
        <v>0</v>
      </c>
      <c r="T526" s="175">
        <f t="shared" si="203"/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76" t="s">
        <v>1293</v>
      </c>
      <c r="AT526" s="176" t="s">
        <v>1244</v>
      </c>
      <c r="AU526" s="176" t="s">
        <v>82</v>
      </c>
      <c r="AY526" s="17" t="s">
        <v>120</v>
      </c>
      <c r="BE526" s="177">
        <f t="shared" si="204"/>
        <v>0</v>
      </c>
      <c r="BF526" s="177">
        <f t="shared" si="205"/>
        <v>0</v>
      </c>
      <c r="BG526" s="177">
        <f t="shared" si="206"/>
        <v>0</v>
      </c>
      <c r="BH526" s="177">
        <f t="shared" si="207"/>
        <v>0</v>
      </c>
      <c r="BI526" s="177">
        <f t="shared" si="208"/>
        <v>0</v>
      </c>
      <c r="BJ526" s="17" t="s">
        <v>82</v>
      </c>
      <c r="BK526" s="177">
        <f t="shared" si="209"/>
        <v>0</v>
      </c>
      <c r="BL526" s="17" t="s">
        <v>1293</v>
      </c>
      <c r="BM526" s="176" t="s">
        <v>1598</v>
      </c>
    </row>
    <row r="527" spans="1:65" s="2" customFormat="1" ht="37.9" customHeight="1">
      <c r="A527" s="34"/>
      <c r="B527" s="35"/>
      <c r="C527" s="208" t="s">
        <v>1599</v>
      </c>
      <c r="D527" s="208" t="s">
        <v>1244</v>
      </c>
      <c r="E527" s="209" t="s">
        <v>1600</v>
      </c>
      <c r="F527" s="210" t="s">
        <v>1601</v>
      </c>
      <c r="G527" s="211" t="s">
        <v>118</v>
      </c>
      <c r="H527" s="212">
        <v>1</v>
      </c>
      <c r="I527" s="213"/>
      <c r="J527" s="214">
        <f t="shared" si="200"/>
        <v>0</v>
      </c>
      <c r="K527" s="210" t="s">
        <v>119</v>
      </c>
      <c r="L527" s="39"/>
      <c r="M527" s="215" t="s">
        <v>1</v>
      </c>
      <c r="N527" s="216" t="s">
        <v>39</v>
      </c>
      <c r="O527" s="71"/>
      <c r="P527" s="174">
        <f t="shared" si="201"/>
        <v>0</v>
      </c>
      <c r="Q527" s="174">
        <v>0</v>
      </c>
      <c r="R527" s="174">
        <f t="shared" si="202"/>
        <v>0</v>
      </c>
      <c r="S527" s="174">
        <v>0</v>
      </c>
      <c r="T527" s="175">
        <f t="shared" si="203"/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76" t="s">
        <v>1293</v>
      </c>
      <c r="AT527" s="176" t="s">
        <v>1244</v>
      </c>
      <c r="AU527" s="176" t="s">
        <v>82</v>
      </c>
      <c r="AY527" s="17" t="s">
        <v>120</v>
      </c>
      <c r="BE527" s="177">
        <f t="shared" si="204"/>
        <v>0</v>
      </c>
      <c r="BF527" s="177">
        <f t="shared" si="205"/>
        <v>0</v>
      </c>
      <c r="BG527" s="177">
        <f t="shared" si="206"/>
        <v>0</v>
      </c>
      <c r="BH527" s="177">
        <f t="shared" si="207"/>
        <v>0</v>
      </c>
      <c r="BI527" s="177">
        <f t="shared" si="208"/>
        <v>0</v>
      </c>
      <c r="BJ527" s="17" t="s">
        <v>82</v>
      </c>
      <c r="BK527" s="177">
        <f t="shared" si="209"/>
        <v>0</v>
      </c>
      <c r="BL527" s="17" t="s">
        <v>1293</v>
      </c>
      <c r="BM527" s="176" t="s">
        <v>1602</v>
      </c>
    </row>
    <row r="528" spans="1:65" s="2" customFormat="1" ht="37.9" customHeight="1">
      <c r="A528" s="34"/>
      <c r="B528" s="35"/>
      <c r="C528" s="208" t="s">
        <v>1603</v>
      </c>
      <c r="D528" s="208" t="s">
        <v>1244</v>
      </c>
      <c r="E528" s="209" t="s">
        <v>1604</v>
      </c>
      <c r="F528" s="210" t="s">
        <v>1605</v>
      </c>
      <c r="G528" s="211" t="s">
        <v>118</v>
      </c>
      <c r="H528" s="212">
        <v>1</v>
      </c>
      <c r="I528" s="213"/>
      <c r="J528" s="214">
        <f t="shared" si="200"/>
        <v>0</v>
      </c>
      <c r="K528" s="210" t="s">
        <v>119</v>
      </c>
      <c r="L528" s="39"/>
      <c r="M528" s="215" t="s">
        <v>1</v>
      </c>
      <c r="N528" s="216" t="s">
        <v>39</v>
      </c>
      <c r="O528" s="71"/>
      <c r="P528" s="174">
        <f t="shared" si="201"/>
        <v>0</v>
      </c>
      <c r="Q528" s="174">
        <v>0</v>
      </c>
      <c r="R528" s="174">
        <f t="shared" si="202"/>
        <v>0</v>
      </c>
      <c r="S528" s="174">
        <v>0</v>
      </c>
      <c r="T528" s="175">
        <f t="shared" si="203"/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76" t="s">
        <v>1293</v>
      </c>
      <c r="AT528" s="176" t="s">
        <v>1244</v>
      </c>
      <c r="AU528" s="176" t="s">
        <v>82</v>
      </c>
      <c r="AY528" s="17" t="s">
        <v>120</v>
      </c>
      <c r="BE528" s="177">
        <f t="shared" si="204"/>
        <v>0</v>
      </c>
      <c r="BF528" s="177">
        <f t="shared" si="205"/>
        <v>0</v>
      </c>
      <c r="BG528" s="177">
        <f t="shared" si="206"/>
        <v>0</v>
      </c>
      <c r="BH528" s="177">
        <f t="shared" si="207"/>
        <v>0</v>
      </c>
      <c r="BI528" s="177">
        <f t="shared" si="208"/>
        <v>0</v>
      </c>
      <c r="BJ528" s="17" t="s">
        <v>82</v>
      </c>
      <c r="BK528" s="177">
        <f t="shared" si="209"/>
        <v>0</v>
      </c>
      <c r="BL528" s="17" t="s">
        <v>1293</v>
      </c>
      <c r="BM528" s="176" t="s">
        <v>1606</v>
      </c>
    </row>
    <row r="529" spans="1:65" s="2" customFormat="1" ht="37.9" customHeight="1">
      <c r="A529" s="34"/>
      <c r="B529" s="35"/>
      <c r="C529" s="208" t="s">
        <v>1607</v>
      </c>
      <c r="D529" s="208" t="s">
        <v>1244</v>
      </c>
      <c r="E529" s="209" t="s">
        <v>1608</v>
      </c>
      <c r="F529" s="210" t="s">
        <v>1609</v>
      </c>
      <c r="G529" s="211" t="s">
        <v>118</v>
      </c>
      <c r="H529" s="212">
        <v>1</v>
      </c>
      <c r="I529" s="213"/>
      <c r="J529" s="214">
        <f t="shared" si="200"/>
        <v>0</v>
      </c>
      <c r="K529" s="210" t="s">
        <v>119</v>
      </c>
      <c r="L529" s="39"/>
      <c r="M529" s="215" t="s">
        <v>1</v>
      </c>
      <c r="N529" s="216" t="s">
        <v>39</v>
      </c>
      <c r="O529" s="71"/>
      <c r="P529" s="174">
        <f t="shared" si="201"/>
        <v>0</v>
      </c>
      <c r="Q529" s="174">
        <v>0</v>
      </c>
      <c r="R529" s="174">
        <f t="shared" si="202"/>
        <v>0</v>
      </c>
      <c r="S529" s="174">
        <v>0</v>
      </c>
      <c r="T529" s="175">
        <f t="shared" si="203"/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76" t="s">
        <v>1293</v>
      </c>
      <c r="AT529" s="176" t="s">
        <v>1244</v>
      </c>
      <c r="AU529" s="176" t="s">
        <v>82</v>
      </c>
      <c r="AY529" s="17" t="s">
        <v>120</v>
      </c>
      <c r="BE529" s="177">
        <f t="shared" si="204"/>
        <v>0</v>
      </c>
      <c r="BF529" s="177">
        <f t="shared" si="205"/>
        <v>0</v>
      </c>
      <c r="BG529" s="177">
        <f t="shared" si="206"/>
        <v>0</v>
      </c>
      <c r="BH529" s="177">
        <f t="shared" si="207"/>
        <v>0</v>
      </c>
      <c r="BI529" s="177">
        <f t="shared" si="208"/>
        <v>0</v>
      </c>
      <c r="BJ529" s="17" t="s">
        <v>82</v>
      </c>
      <c r="BK529" s="177">
        <f t="shared" si="209"/>
        <v>0</v>
      </c>
      <c r="BL529" s="17" t="s">
        <v>1293</v>
      </c>
      <c r="BM529" s="176" t="s">
        <v>1610</v>
      </c>
    </row>
    <row r="530" spans="1:65" s="2" customFormat="1" ht="24.2" customHeight="1">
      <c r="A530" s="34"/>
      <c r="B530" s="35"/>
      <c r="C530" s="208" t="s">
        <v>1611</v>
      </c>
      <c r="D530" s="208" t="s">
        <v>1244</v>
      </c>
      <c r="E530" s="209" t="s">
        <v>1612</v>
      </c>
      <c r="F530" s="210" t="s">
        <v>1613</v>
      </c>
      <c r="G530" s="211" t="s">
        <v>675</v>
      </c>
      <c r="H530" s="212">
        <v>1</v>
      </c>
      <c r="I530" s="213"/>
      <c r="J530" s="214">
        <f t="shared" si="200"/>
        <v>0</v>
      </c>
      <c r="K530" s="210" t="s">
        <v>119</v>
      </c>
      <c r="L530" s="39"/>
      <c r="M530" s="215" t="s">
        <v>1</v>
      </c>
      <c r="N530" s="216" t="s">
        <v>39</v>
      </c>
      <c r="O530" s="71"/>
      <c r="P530" s="174">
        <f t="shared" si="201"/>
        <v>0</v>
      </c>
      <c r="Q530" s="174">
        <v>0</v>
      </c>
      <c r="R530" s="174">
        <f t="shared" si="202"/>
        <v>0</v>
      </c>
      <c r="S530" s="174">
        <v>0</v>
      </c>
      <c r="T530" s="175">
        <f t="shared" si="203"/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76" t="s">
        <v>1293</v>
      </c>
      <c r="AT530" s="176" t="s">
        <v>1244</v>
      </c>
      <c r="AU530" s="176" t="s">
        <v>82</v>
      </c>
      <c r="AY530" s="17" t="s">
        <v>120</v>
      </c>
      <c r="BE530" s="177">
        <f t="shared" si="204"/>
        <v>0</v>
      </c>
      <c r="BF530" s="177">
        <f t="shared" si="205"/>
        <v>0</v>
      </c>
      <c r="BG530" s="177">
        <f t="shared" si="206"/>
        <v>0</v>
      </c>
      <c r="BH530" s="177">
        <f t="shared" si="207"/>
        <v>0</v>
      </c>
      <c r="BI530" s="177">
        <f t="shared" si="208"/>
        <v>0</v>
      </c>
      <c r="BJ530" s="17" t="s">
        <v>82</v>
      </c>
      <c r="BK530" s="177">
        <f t="shared" si="209"/>
        <v>0</v>
      </c>
      <c r="BL530" s="17" t="s">
        <v>1293</v>
      </c>
      <c r="BM530" s="176" t="s">
        <v>1614</v>
      </c>
    </row>
    <row r="531" spans="1:65" s="2" customFormat="1" ht="24.2" customHeight="1">
      <c r="A531" s="34"/>
      <c r="B531" s="35"/>
      <c r="C531" s="208" t="s">
        <v>1615</v>
      </c>
      <c r="D531" s="208" t="s">
        <v>1244</v>
      </c>
      <c r="E531" s="209" t="s">
        <v>1616</v>
      </c>
      <c r="F531" s="210" t="s">
        <v>1617</v>
      </c>
      <c r="G531" s="211" t="s">
        <v>118</v>
      </c>
      <c r="H531" s="212">
        <v>1</v>
      </c>
      <c r="I531" s="213"/>
      <c r="J531" s="214">
        <f t="shared" si="200"/>
        <v>0</v>
      </c>
      <c r="K531" s="210" t="s">
        <v>119</v>
      </c>
      <c r="L531" s="39"/>
      <c r="M531" s="215" t="s">
        <v>1</v>
      </c>
      <c r="N531" s="216" t="s">
        <v>39</v>
      </c>
      <c r="O531" s="71"/>
      <c r="P531" s="174">
        <f t="shared" si="201"/>
        <v>0</v>
      </c>
      <c r="Q531" s="174">
        <v>0</v>
      </c>
      <c r="R531" s="174">
        <f t="shared" si="202"/>
        <v>0</v>
      </c>
      <c r="S531" s="174">
        <v>0</v>
      </c>
      <c r="T531" s="175">
        <f t="shared" si="203"/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76" t="s">
        <v>1293</v>
      </c>
      <c r="AT531" s="176" t="s">
        <v>1244</v>
      </c>
      <c r="AU531" s="176" t="s">
        <v>82</v>
      </c>
      <c r="AY531" s="17" t="s">
        <v>120</v>
      </c>
      <c r="BE531" s="177">
        <f t="shared" si="204"/>
        <v>0</v>
      </c>
      <c r="BF531" s="177">
        <f t="shared" si="205"/>
        <v>0</v>
      </c>
      <c r="BG531" s="177">
        <f t="shared" si="206"/>
        <v>0</v>
      </c>
      <c r="BH531" s="177">
        <f t="shared" si="207"/>
        <v>0</v>
      </c>
      <c r="BI531" s="177">
        <f t="shared" si="208"/>
        <v>0</v>
      </c>
      <c r="BJ531" s="17" t="s">
        <v>82</v>
      </c>
      <c r="BK531" s="177">
        <f t="shared" si="209"/>
        <v>0</v>
      </c>
      <c r="BL531" s="17" t="s">
        <v>1293</v>
      </c>
      <c r="BM531" s="176" t="s">
        <v>1618</v>
      </c>
    </row>
    <row r="532" spans="1:65" s="2" customFormat="1" ht="24.2" customHeight="1">
      <c r="A532" s="34"/>
      <c r="B532" s="35"/>
      <c r="C532" s="208" t="s">
        <v>1619</v>
      </c>
      <c r="D532" s="208" t="s">
        <v>1244</v>
      </c>
      <c r="E532" s="209" t="s">
        <v>1620</v>
      </c>
      <c r="F532" s="210" t="s">
        <v>1621</v>
      </c>
      <c r="G532" s="211" t="s">
        <v>675</v>
      </c>
      <c r="H532" s="212">
        <v>1</v>
      </c>
      <c r="I532" s="213"/>
      <c r="J532" s="214">
        <f t="shared" si="200"/>
        <v>0</v>
      </c>
      <c r="K532" s="210" t="s">
        <v>119</v>
      </c>
      <c r="L532" s="39"/>
      <c r="M532" s="215" t="s">
        <v>1</v>
      </c>
      <c r="N532" s="216" t="s">
        <v>39</v>
      </c>
      <c r="O532" s="71"/>
      <c r="P532" s="174">
        <f t="shared" si="201"/>
        <v>0</v>
      </c>
      <c r="Q532" s="174">
        <v>0</v>
      </c>
      <c r="R532" s="174">
        <f t="shared" si="202"/>
        <v>0</v>
      </c>
      <c r="S532" s="174">
        <v>0</v>
      </c>
      <c r="T532" s="175">
        <f t="shared" si="203"/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76" t="s">
        <v>1293</v>
      </c>
      <c r="AT532" s="176" t="s">
        <v>1244</v>
      </c>
      <c r="AU532" s="176" t="s">
        <v>82</v>
      </c>
      <c r="AY532" s="17" t="s">
        <v>120</v>
      </c>
      <c r="BE532" s="177">
        <f t="shared" si="204"/>
        <v>0</v>
      </c>
      <c r="BF532" s="177">
        <f t="shared" si="205"/>
        <v>0</v>
      </c>
      <c r="BG532" s="177">
        <f t="shared" si="206"/>
        <v>0</v>
      </c>
      <c r="BH532" s="177">
        <f t="shared" si="207"/>
        <v>0</v>
      </c>
      <c r="BI532" s="177">
        <f t="shared" si="208"/>
        <v>0</v>
      </c>
      <c r="BJ532" s="17" t="s">
        <v>82</v>
      </c>
      <c r="BK532" s="177">
        <f t="shared" si="209"/>
        <v>0</v>
      </c>
      <c r="BL532" s="17" t="s">
        <v>1293</v>
      </c>
      <c r="BM532" s="176" t="s">
        <v>1622</v>
      </c>
    </row>
    <row r="533" spans="1:65" s="2" customFormat="1" ht="24.2" customHeight="1">
      <c r="A533" s="34"/>
      <c r="B533" s="35"/>
      <c r="C533" s="208" t="s">
        <v>1623</v>
      </c>
      <c r="D533" s="208" t="s">
        <v>1244</v>
      </c>
      <c r="E533" s="209" t="s">
        <v>1624</v>
      </c>
      <c r="F533" s="210" t="s">
        <v>1625</v>
      </c>
      <c r="G533" s="211" t="s">
        <v>675</v>
      </c>
      <c r="H533" s="212">
        <v>1</v>
      </c>
      <c r="I533" s="213"/>
      <c r="J533" s="214">
        <f t="shared" si="200"/>
        <v>0</v>
      </c>
      <c r="K533" s="210" t="s">
        <v>119</v>
      </c>
      <c r="L533" s="39"/>
      <c r="M533" s="215" t="s">
        <v>1</v>
      </c>
      <c r="N533" s="216" t="s">
        <v>39</v>
      </c>
      <c r="O533" s="71"/>
      <c r="P533" s="174">
        <f t="shared" si="201"/>
        <v>0</v>
      </c>
      <c r="Q533" s="174">
        <v>0</v>
      </c>
      <c r="R533" s="174">
        <f t="shared" si="202"/>
        <v>0</v>
      </c>
      <c r="S533" s="174">
        <v>0</v>
      </c>
      <c r="T533" s="175">
        <f t="shared" si="203"/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76" t="s">
        <v>1293</v>
      </c>
      <c r="AT533" s="176" t="s">
        <v>1244</v>
      </c>
      <c r="AU533" s="176" t="s">
        <v>82</v>
      </c>
      <c r="AY533" s="17" t="s">
        <v>120</v>
      </c>
      <c r="BE533" s="177">
        <f t="shared" si="204"/>
        <v>0</v>
      </c>
      <c r="BF533" s="177">
        <f t="shared" si="205"/>
        <v>0</v>
      </c>
      <c r="BG533" s="177">
        <f t="shared" si="206"/>
        <v>0</v>
      </c>
      <c r="BH533" s="177">
        <f t="shared" si="207"/>
        <v>0</v>
      </c>
      <c r="BI533" s="177">
        <f t="shared" si="208"/>
        <v>0</v>
      </c>
      <c r="BJ533" s="17" t="s">
        <v>82</v>
      </c>
      <c r="BK533" s="177">
        <f t="shared" si="209"/>
        <v>0</v>
      </c>
      <c r="BL533" s="17" t="s">
        <v>1293</v>
      </c>
      <c r="BM533" s="176" t="s">
        <v>1626</v>
      </c>
    </row>
    <row r="534" spans="1:65" s="2" customFormat="1" ht="44.25" customHeight="1">
      <c r="A534" s="34"/>
      <c r="B534" s="35"/>
      <c r="C534" s="208" t="s">
        <v>1627</v>
      </c>
      <c r="D534" s="208" t="s">
        <v>1244</v>
      </c>
      <c r="E534" s="209" t="s">
        <v>1628</v>
      </c>
      <c r="F534" s="210" t="s">
        <v>1629</v>
      </c>
      <c r="G534" s="211" t="s">
        <v>118</v>
      </c>
      <c r="H534" s="212">
        <v>1</v>
      </c>
      <c r="I534" s="213"/>
      <c r="J534" s="214">
        <f t="shared" si="200"/>
        <v>0</v>
      </c>
      <c r="K534" s="210" t="s">
        <v>119</v>
      </c>
      <c r="L534" s="39"/>
      <c r="M534" s="215" t="s">
        <v>1</v>
      </c>
      <c r="N534" s="216" t="s">
        <v>39</v>
      </c>
      <c r="O534" s="71"/>
      <c r="P534" s="174">
        <f t="shared" si="201"/>
        <v>0</v>
      </c>
      <c r="Q534" s="174">
        <v>0</v>
      </c>
      <c r="R534" s="174">
        <f t="shared" si="202"/>
        <v>0</v>
      </c>
      <c r="S534" s="174">
        <v>0</v>
      </c>
      <c r="T534" s="175">
        <f t="shared" si="203"/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76" t="s">
        <v>1293</v>
      </c>
      <c r="AT534" s="176" t="s">
        <v>1244</v>
      </c>
      <c r="AU534" s="176" t="s">
        <v>82</v>
      </c>
      <c r="AY534" s="17" t="s">
        <v>120</v>
      </c>
      <c r="BE534" s="177">
        <f t="shared" si="204"/>
        <v>0</v>
      </c>
      <c r="BF534" s="177">
        <f t="shared" si="205"/>
        <v>0</v>
      </c>
      <c r="BG534" s="177">
        <f t="shared" si="206"/>
        <v>0</v>
      </c>
      <c r="BH534" s="177">
        <f t="shared" si="207"/>
        <v>0</v>
      </c>
      <c r="BI534" s="177">
        <f t="shared" si="208"/>
        <v>0</v>
      </c>
      <c r="BJ534" s="17" t="s">
        <v>82</v>
      </c>
      <c r="BK534" s="177">
        <f t="shared" si="209"/>
        <v>0</v>
      </c>
      <c r="BL534" s="17" t="s">
        <v>1293</v>
      </c>
      <c r="BM534" s="176" t="s">
        <v>1630</v>
      </c>
    </row>
    <row r="535" spans="1:65" s="2" customFormat="1" ht="21.75" customHeight="1">
      <c r="A535" s="34"/>
      <c r="B535" s="35"/>
      <c r="C535" s="208" t="s">
        <v>1631</v>
      </c>
      <c r="D535" s="208" t="s">
        <v>1244</v>
      </c>
      <c r="E535" s="209" t="s">
        <v>1632</v>
      </c>
      <c r="F535" s="210" t="s">
        <v>1633</v>
      </c>
      <c r="G535" s="211" t="s">
        <v>118</v>
      </c>
      <c r="H535" s="212">
        <v>1</v>
      </c>
      <c r="I535" s="213"/>
      <c r="J535" s="214">
        <f t="shared" si="200"/>
        <v>0</v>
      </c>
      <c r="K535" s="210" t="s">
        <v>119</v>
      </c>
      <c r="L535" s="39"/>
      <c r="M535" s="215" t="s">
        <v>1</v>
      </c>
      <c r="N535" s="216" t="s">
        <v>39</v>
      </c>
      <c r="O535" s="71"/>
      <c r="P535" s="174">
        <f t="shared" si="201"/>
        <v>0</v>
      </c>
      <c r="Q535" s="174">
        <v>0</v>
      </c>
      <c r="R535" s="174">
        <f t="shared" si="202"/>
        <v>0</v>
      </c>
      <c r="S535" s="174">
        <v>0</v>
      </c>
      <c r="T535" s="175">
        <f t="shared" si="203"/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76" t="s">
        <v>1293</v>
      </c>
      <c r="AT535" s="176" t="s">
        <v>1244</v>
      </c>
      <c r="AU535" s="176" t="s">
        <v>82</v>
      </c>
      <c r="AY535" s="17" t="s">
        <v>120</v>
      </c>
      <c r="BE535" s="177">
        <f t="shared" si="204"/>
        <v>0</v>
      </c>
      <c r="BF535" s="177">
        <f t="shared" si="205"/>
        <v>0</v>
      </c>
      <c r="BG535" s="177">
        <f t="shared" si="206"/>
        <v>0</v>
      </c>
      <c r="BH535" s="177">
        <f t="shared" si="207"/>
        <v>0</v>
      </c>
      <c r="BI535" s="177">
        <f t="shared" si="208"/>
        <v>0</v>
      </c>
      <c r="BJ535" s="17" t="s">
        <v>82</v>
      </c>
      <c r="BK535" s="177">
        <f t="shared" si="209"/>
        <v>0</v>
      </c>
      <c r="BL535" s="17" t="s">
        <v>1293</v>
      </c>
      <c r="BM535" s="176" t="s">
        <v>1634</v>
      </c>
    </row>
    <row r="536" spans="1:65" s="2" customFormat="1" ht="24.2" customHeight="1">
      <c r="A536" s="34"/>
      <c r="B536" s="35"/>
      <c r="C536" s="208" t="s">
        <v>1635</v>
      </c>
      <c r="D536" s="208" t="s">
        <v>1244</v>
      </c>
      <c r="E536" s="209" t="s">
        <v>1636</v>
      </c>
      <c r="F536" s="210" t="s">
        <v>1637</v>
      </c>
      <c r="G536" s="211" t="s">
        <v>118</v>
      </c>
      <c r="H536" s="212">
        <v>1</v>
      </c>
      <c r="I536" s="213"/>
      <c r="J536" s="214">
        <f t="shared" si="200"/>
        <v>0</v>
      </c>
      <c r="K536" s="210" t="s">
        <v>119</v>
      </c>
      <c r="L536" s="39"/>
      <c r="M536" s="215" t="s">
        <v>1</v>
      </c>
      <c r="N536" s="216" t="s">
        <v>39</v>
      </c>
      <c r="O536" s="71"/>
      <c r="P536" s="174">
        <f t="shared" si="201"/>
        <v>0</v>
      </c>
      <c r="Q536" s="174">
        <v>0</v>
      </c>
      <c r="R536" s="174">
        <f t="shared" si="202"/>
        <v>0</v>
      </c>
      <c r="S536" s="174">
        <v>0</v>
      </c>
      <c r="T536" s="175">
        <f t="shared" si="203"/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76" t="s">
        <v>1293</v>
      </c>
      <c r="AT536" s="176" t="s">
        <v>1244</v>
      </c>
      <c r="AU536" s="176" t="s">
        <v>82</v>
      </c>
      <c r="AY536" s="17" t="s">
        <v>120</v>
      </c>
      <c r="BE536" s="177">
        <f t="shared" si="204"/>
        <v>0</v>
      </c>
      <c r="BF536" s="177">
        <f t="shared" si="205"/>
        <v>0</v>
      </c>
      <c r="BG536" s="177">
        <f t="shared" si="206"/>
        <v>0</v>
      </c>
      <c r="BH536" s="177">
        <f t="shared" si="207"/>
        <v>0</v>
      </c>
      <c r="BI536" s="177">
        <f t="shared" si="208"/>
        <v>0</v>
      </c>
      <c r="BJ536" s="17" t="s">
        <v>82</v>
      </c>
      <c r="BK536" s="177">
        <f t="shared" si="209"/>
        <v>0</v>
      </c>
      <c r="BL536" s="17" t="s">
        <v>1293</v>
      </c>
      <c r="BM536" s="176" t="s">
        <v>1638</v>
      </c>
    </row>
    <row r="537" spans="1:65" s="2" customFormat="1" ht="24.2" customHeight="1">
      <c r="A537" s="34"/>
      <c r="B537" s="35"/>
      <c r="C537" s="208" t="s">
        <v>1639</v>
      </c>
      <c r="D537" s="208" t="s">
        <v>1244</v>
      </c>
      <c r="E537" s="209" t="s">
        <v>1640</v>
      </c>
      <c r="F537" s="210" t="s">
        <v>1641</v>
      </c>
      <c r="G537" s="211" t="s">
        <v>118</v>
      </c>
      <c r="H537" s="212">
        <v>1</v>
      </c>
      <c r="I537" s="213"/>
      <c r="J537" s="214">
        <f t="shared" si="200"/>
        <v>0</v>
      </c>
      <c r="K537" s="210" t="s">
        <v>119</v>
      </c>
      <c r="L537" s="39"/>
      <c r="M537" s="215" t="s">
        <v>1</v>
      </c>
      <c r="N537" s="216" t="s">
        <v>39</v>
      </c>
      <c r="O537" s="71"/>
      <c r="P537" s="174">
        <f t="shared" si="201"/>
        <v>0</v>
      </c>
      <c r="Q537" s="174">
        <v>0</v>
      </c>
      <c r="R537" s="174">
        <f t="shared" si="202"/>
        <v>0</v>
      </c>
      <c r="S537" s="174">
        <v>0</v>
      </c>
      <c r="T537" s="175">
        <f t="shared" si="203"/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76" t="s">
        <v>1293</v>
      </c>
      <c r="AT537" s="176" t="s">
        <v>1244</v>
      </c>
      <c r="AU537" s="176" t="s">
        <v>82</v>
      </c>
      <c r="AY537" s="17" t="s">
        <v>120</v>
      </c>
      <c r="BE537" s="177">
        <f t="shared" si="204"/>
        <v>0</v>
      </c>
      <c r="BF537" s="177">
        <f t="shared" si="205"/>
        <v>0</v>
      </c>
      <c r="BG537" s="177">
        <f t="shared" si="206"/>
        <v>0</v>
      </c>
      <c r="BH537" s="177">
        <f t="shared" si="207"/>
        <v>0</v>
      </c>
      <c r="BI537" s="177">
        <f t="shared" si="208"/>
        <v>0</v>
      </c>
      <c r="BJ537" s="17" t="s">
        <v>82</v>
      </c>
      <c r="BK537" s="177">
        <f t="shared" si="209"/>
        <v>0</v>
      </c>
      <c r="BL537" s="17" t="s">
        <v>1293</v>
      </c>
      <c r="BM537" s="176" t="s">
        <v>1642</v>
      </c>
    </row>
    <row r="538" spans="1:65" s="2" customFormat="1" ht="24.2" customHeight="1">
      <c r="A538" s="34"/>
      <c r="B538" s="35"/>
      <c r="C538" s="208" t="s">
        <v>1643</v>
      </c>
      <c r="D538" s="208" t="s">
        <v>1244</v>
      </c>
      <c r="E538" s="209" t="s">
        <v>1644</v>
      </c>
      <c r="F538" s="210" t="s">
        <v>1645</v>
      </c>
      <c r="G538" s="211" t="s">
        <v>118</v>
      </c>
      <c r="H538" s="212">
        <v>1</v>
      </c>
      <c r="I538" s="213"/>
      <c r="J538" s="214">
        <f t="shared" si="200"/>
        <v>0</v>
      </c>
      <c r="K538" s="210" t="s">
        <v>119</v>
      </c>
      <c r="L538" s="39"/>
      <c r="M538" s="215" t="s">
        <v>1</v>
      </c>
      <c r="N538" s="216" t="s">
        <v>39</v>
      </c>
      <c r="O538" s="71"/>
      <c r="P538" s="174">
        <f t="shared" si="201"/>
        <v>0</v>
      </c>
      <c r="Q538" s="174">
        <v>0</v>
      </c>
      <c r="R538" s="174">
        <f t="shared" si="202"/>
        <v>0</v>
      </c>
      <c r="S538" s="174">
        <v>0</v>
      </c>
      <c r="T538" s="175">
        <f t="shared" si="203"/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76" t="s">
        <v>1293</v>
      </c>
      <c r="AT538" s="176" t="s">
        <v>1244</v>
      </c>
      <c r="AU538" s="176" t="s">
        <v>82</v>
      </c>
      <c r="AY538" s="17" t="s">
        <v>120</v>
      </c>
      <c r="BE538" s="177">
        <f t="shared" si="204"/>
        <v>0</v>
      </c>
      <c r="BF538" s="177">
        <f t="shared" si="205"/>
        <v>0</v>
      </c>
      <c r="BG538" s="177">
        <f t="shared" si="206"/>
        <v>0</v>
      </c>
      <c r="BH538" s="177">
        <f t="shared" si="207"/>
        <v>0</v>
      </c>
      <c r="BI538" s="177">
        <f t="shared" si="208"/>
        <v>0</v>
      </c>
      <c r="BJ538" s="17" t="s">
        <v>82</v>
      </c>
      <c r="BK538" s="177">
        <f t="shared" si="209"/>
        <v>0</v>
      </c>
      <c r="BL538" s="17" t="s">
        <v>1293</v>
      </c>
      <c r="BM538" s="176" t="s">
        <v>1646</v>
      </c>
    </row>
    <row r="539" spans="1:65" s="2" customFormat="1" ht="21.75" customHeight="1">
      <c r="A539" s="34"/>
      <c r="B539" s="35"/>
      <c r="C539" s="208" t="s">
        <v>1647</v>
      </c>
      <c r="D539" s="208" t="s">
        <v>1244</v>
      </c>
      <c r="E539" s="209" t="s">
        <v>1648</v>
      </c>
      <c r="F539" s="210" t="s">
        <v>1649</v>
      </c>
      <c r="G539" s="211" t="s">
        <v>118</v>
      </c>
      <c r="H539" s="212">
        <v>1</v>
      </c>
      <c r="I539" s="213"/>
      <c r="J539" s="214">
        <f t="shared" si="200"/>
        <v>0</v>
      </c>
      <c r="K539" s="210" t="s">
        <v>119</v>
      </c>
      <c r="L539" s="39"/>
      <c r="M539" s="215" t="s">
        <v>1</v>
      </c>
      <c r="N539" s="216" t="s">
        <v>39</v>
      </c>
      <c r="O539" s="71"/>
      <c r="P539" s="174">
        <f t="shared" si="201"/>
        <v>0</v>
      </c>
      <c r="Q539" s="174">
        <v>0</v>
      </c>
      <c r="R539" s="174">
        <f t="shared" si="202"/>
        <v>0</v>
      </c>
      <c r="S539" s="174">
        <v>0</v>
      </c>
      <c r="T539" s="175">
        <f t="shared" si="203"/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76" t="s">
        <v>1293</v>
      </c>
      <c r="AT539" s="176" t="s">
        <v>1244</v>
      </c>
      <c r="AU539" s="176" t="s">
        <v>82</v>
      </c>
      <c r="AY539" s="17" t="s">
        <v>120</v>
      </c>
      <c r="BE539" s="177">
        <f t="shared" si="204"/>
        <v>0</v>
      </c>
      <c r="BF539" s="177">
        <f t="shared" si="205"/>
        <v>0</v>
      </c>
      <c r="BG539" s="177">
        <f t="shared" si="206"/>
        <v>0</v>
      </c>
      <c r="BH539" s="177">
        <f t="shared" si="207"/>
        <v>0</v>
      </c>
      <c r="BI539" s="177">
        <f t="shared" si="208"/>
        <v>0</v>
      </c>
      <c r="BJ539" s="17" t="s">
        <v>82</v>
      </c>
      <c r="BK539" s="177">
        <f t="shared" si="209"/>
        <v>0</v>
      </c>
      <c r="BL539" s="17" t="s">
        <v>1293</v>
      </c>
      <c r="BM539" s="176" t="s">
        <v>1650</v>
      </c>
    </row>
    <row r="540" spans="1:65" s="2" customFormat="1" ht="16.5" customHeight="1">
      <c r="A540" s="34"/>
      <c r="B540" s="35"/>
      <c r="C540" s="208" t="s">
        <v>1651</v>
      </c>
      <c r="D540" s="208" t="s">
        <v>1244</v>
      </c>
      <c r="E540" s="209" t="s">
        <v>1652</v>
      </c>
      <c r="F540" s="210" t="s">
        <v>1653</v>
      </c>
      <c r="G540" s="211" t="s">
        <v>118</v>
      </c>
      <c r="H540" s="212">
        <v>1</v>
      </c>
      <c r="I540" s="213"/>
      <c r="J540" s="214">
        <f t="shared" si="200"/>
        <v>0</v>
      </c>
      <c r="K540" s="210" t="s">
        <v>119</v>
      </c>
      <c r="L540" s="39"/>
      <c r="M540" s="215" t="s">
        <v>1</v>
      </c>
      <c r="N540" s="216" t="s">
        <v>39</v>
      </c>
      <c r="O540" s="71"/>
      <c r="P540" s="174">
        <f t="shared" si="201"/>
        <v>0</v>
      </c>
      <c r="Q540" s="174">
        <v>0</v>
      </c>
      <c r="R540" s="174">
        <f t="shared" si="202"/>
        <v>0</v>
      </c>
      <c r="S540" s="174">
        <v>0</v>
      </c>
      <c r="T540" s="175">
        <f t="shared" si="203"/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76" t="s">
        <v>1293</v>
      </c>
      <c r="AT540" s="176" t="s">
        <v>1244</v>
      </c>
      <c r="AU540" s="176" t="s">
        <v>82</v>
      </c>
      <c r="AY540" s="17" t="s">
        <v>120</v>
      </c>
      <c r="BE540" s="177">
        <f t="shared" si="204"/>
        <v>0</v>
      </c>
      <c r="BF540" s="177">
        <f t="shared" si="205"/>
        <v>0</v>
      </c>
      <c r="BG540" s="177">
        <f t="shared" si="206"/>
        <v>0</v>
      </c>
      <c r="BH540" s="177">
        <f t="shared" si="207"/>
        <v>0</v>
      </c>
      <c r="BI540" s="177">
        <f t="shared" si="208"/>
        <v>0</v>
      </c>
      <c r="BJ540" s="17" t="s">
        <v>82</v>
      </c>
      <c r="BK540" s="177">
        <f t="shared" si="209"/>
        <v>0</v>
      </c>
      <c r="BL540" s="17" t="s">
        <v>1293</v>
      </c>
      <c r="BM540" s="176" t="s">
        <v>1654</v>
      </c>
    </row>
    <row r="541" spans="1:65" s="2" customFormat="1" ht="16.5" customHeight="1">
      <c r="A541" s="34"/>
      <c r="B541" s="35"/>
      <c r="C541" s="208" t="s">
        <v>1655</v>
      </c>
      <c r="D541" s="208" t="s">
        <v>1244</v>
      </c>
      <c r="E541" s="209" t="s">
        <v>1656</v>
      </c>
      <c r="F541" s="210" t="s">
        <v>1657</v>
      </c>
      <c r="G541" s="211" t="s">
        <v>118</v>
      </c>
      <c r="H541" s="212">
        <v>1</v>
      </c>
      <c r="I541" s="213"/>
      <c r="J541" s="214">
        <f t="shared" si="200"/>
        <v>0</v>
      </c>
      <c r="K541" s="210" t="s">
        <v>119</v>
      </c>
      <c r="L541" s="39"/>
      <c r="M541" s="215" t="s">
        <v>1</v>
      </c>
      <c r="N541" s="216" t="s">
        <v>39</v>
      </c>
      <c r="O541" s="71"/>
      <c r="P541" s="174">
        <f t="shared" si="201"/>
        <v>0</v>
      </c>
      <c r="Q541" s="174">
        <v>0</v>
      </c>
      <c r="R541" s="174">
        <f t="shared" si="202"/>
        <v>0</v>
      </c>
      <c r="S541" s="174">
        <v>0</v>
      </c>
      <c r="T541" s="175">
        <f t="shared" si="203"/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76" t="s">
        <v>1293</v>
      </c>
      <c r="AT541" s="176" t="s">
        <v>1244</v>
      </c>
      <c r="AU541" s="176" t="s">
        <v>82</v>
      </c>
      <c r="AY541" s="17" t="s">
        <v>120</v>
      </c>
      <c r="BE541" s="177">
        <f t="shared" si="204"/>
        <v>0</v>
      </c>
      <c r="BF541" s="177">
        <f t="shared" si="205"/>
        <v>0</v>
      </c>
      <c r="BG541" s="177">
        <f t="shared" si="206"/>
        <v>0</v>
      </c>
      <c r="BH541" s="177">
        <f t="shared" si="207"/>
        <v>0</v>
      </c>
      <c r="BI541" s="177">
        <f t="shared" si="208"/>
        <v>0</v>
      </c>
      <c r="BJ541" s="17" t="s">
        <v>82</v>
      </c>
      <c r="BK541" s="177">
        <f t="shared" si="209"/>
        <v>0</v>
      </c>
      <c r="BL541" s="17" t="s">
        <v>1293</v>
      </c>
      <c r="BM541" s="176" t="s">
        <v>1658</v>
      </c>
    </row>
    <row r="542" spans="1:65" s="2" customFormat="1" ht="24.2" customHeight="1">
      <c r="A542" s="34"/>
      <c r="B542" s="35"/>
      <c r="C542" s="208" t="s">
        <v>1659</v>
      </c>
      <c r="D542" s="208" t="s">
        <v>1244</v>
      </c>
      <c r="E542" s="209" t="s">
        <v>1660</v>
      </c>
      <c r="F542" s="210" t="s">
        <v>1661</v>
      </c>
      <c r="G542" s="211" t="s">
        <v>118</v>
      </c>
      <c r="H542" s="212">
        <v>1</v>
      </c>
      <c r="I542" s="213"/>
      <c r="J542" s="214">
        <f t="shared" si="200"/>
        <v>0</v>
      </c>
      <c r="K542" s="210" t="s">
        <v>119</v>
      </c>
      <c r="L542" s="39"/>
      <c r="M542" s="215" t="s">
        <v>1</v>
      </c>
      <c r="N542" s="216" t="s">
        <v>39</v>
      </c>
      <c r="O542" s="71"/>
      <c r="P542" s="174">
        <f t="shared" si="201"/>
        <v>0</v>
      </c>
      <c r="Q542" s="174">
        <v>0</v>
      </c>
      <c r="R542" s="174">
        <f t="shared" si="202"/>
        <v>0</v>
      </c>
      <c r="S542" s="174">
        <v>0</v>
      </c>
      <c r="T542" s="175">
        <f t="shared" si="203"/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76" t="s">
        <v>1293</v>
      </c>
      <c r="AT542" s="176" t="s">
        <v>1244</v>
      </c>
      <c r="AU542" s="176" t="s">
        <v>82</v>
      </c>
      <c r="AY542" s="17" t="s">
        <v>120</v>
      </c>
      <c r="BE542" s="177">
        <f t="shared" si="204"/>
        <v>0</v>
      </c>
      <c r="BF542" s="177">
        <f t="shared" si="205"/>
        <v>0</v>
      </c>
      <c r="BG542" s="177">
        <f t="shared" si="206"/>
        <v>0</v>
      </c>
      <c r="BH542" s="177">
        <f t="shared" si="207"/>
        <v>0</v>
      </c>
      <c r="BI542" s="177">
        <f t="shared" si="208"/>
        <v>0</v>
      </c>
      <c r="BJ542" s="17" t="s">
        <v>82</v>
      </c>
      <c r="BK542" s="177">
        <f t="shared" si="209"/>
        <v>0</v>
      </c>
      <c r="BL542" s="17" t="s">
        <v>1293</v>
      </c>
      <c r="BM542" s="176" t="s">
        <v>1662</v>
      </c>
    </row>
    <row r="543" spans="1:65" s="2" customFormat="1" ht="24.2" customHeight="1">
      <c r="A543" s="34"/>
      <c r="B543" s="35"/>
      <c r="C543" s="208" t="s">
        <v>1663</v>
      </c>
      <c r="D543" s="208" t="s">
        <v>1244</v>
      </c>
      <c r="E543" s="209" t="s">
        <v>1664</v>
      </c>
      <c r="F543" s="210" t="s">
        <v>1665</v>
      </c>
      <c r="G543" s="211" t="s">
        <v>118</v>
      </c>
      <c r="H543" s="212">
        <v>1</v>
      </c>
      <c r="I543" s="213"/>
      <c r="J543" s="214">
        <f t="shared" si="200"/>
        <v>0</v>
      </c>
      <c r="K543" s="210" t="s">
        <v>119</v>
      </c>
      <c r="L543" s="39"/>
      <c r="M543" s="215" t="s">
        <v>1</v>
      </c>
      <c r="N543" s="216" t="s">
        <v>39</v>
      </c>
      <c r="O543" s="71"/>
      <c r="P543" s="174">
        <f t="shared" si="201"/>
        <v>0</v>
      </c>
      <c r="Q543" s="174">
        <v>0</v>
      </c>
      <c r="R543" s="174">
        <f t="shared" si="202"/>
        <v>0</v>
      </c>
      <c r="S543" s="174">
        <v>0</v>
      </c>
      <c r="T543" s="175">
        <f t="shared" si="203"/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76" t="s">
        <v>1293</v>
      </c>
      <c r="AT543" s="176" t="s">
        <v>1244</v>
      </c>
      <c r="AU543" s="176" t="s">
        <v>82</v>
      </c>
      <c r="AY543" s="17" t="s">
        <v>120</v>
      </c>
      <c r="BE543" s="177">
        <f t="shared" si="204"/>
        <v>0</v>
      </c>
      <c r="BF543" s="177">
        <f t="shared" si="205"/>
        <v>0</v>
      </c>
      <c r="BG543" s="177">
        <f t="shared" si="206"/>
        <v>0</v>
      </c>
      <c r="BH543" s="177">
        <f t="shared" si="207"/>
        <v>0</v>
      </c>
      <c r="BI543" s="177">
        <f t="shared" si="208"/>
        <v>0</v>
      </c>
      <c r="BJ543" s="17" t="s">
        <v>82</v>
      </c>
      <c r="BK543" s="177">
        <f t="shared" si="209"/>
        <v>0</v>
      </c>
      <c r="BL543" s="17" t="s">
        <v>1293</v>
      </c>
      <c r="BM543" s="176" t="s">
        <v>1666</v>
      </c>
    </row>
    <row r="544" spans="1:65" s="2" customFormat="1" ht="24.2" customHeight="1">
      <c r="A544" s="34"/>
      <c r="B544" s="35"/>
      <c r="C544" s="208" t="s">
        <v>1667</v>
      </c>
      <c r="D544" s="208" t="s">
        <v>1244</v>
      </c>
      <c r="E544" s="209" t="s">
        <v>1668</v>
      </c>
      <c r="F544" s="210" t="s">
        <v>1669</v>
      </c>
      <c r="G544" s="211" t="s">
        <v>118</v>
      </c>
      <c r="H544" s="212">
        <v>1</v>
      </c>
      <c r="I544" s="213"/>
      <c r="J544" s="214">
        <f t="shared" si="200"/>
        <v>0</v>
      </c>
      <c r="K544" s="210" t="s">
        <v>119</v>
      </c>
      <c r="L544" s="39"/>
      <c r="M544" s="215" t="s">
        <v>1</v>
      </c>
      <c r="N544" s="216" t="s">
        <v>39</v>
      </c>
      <c r="O544" s="71"/>
      <c r="P544" s="174">
        <f t="shared" si="201"/>
        <v>0</v>
      </c>
      <c r="Q544" s="174">
        <v>0</v>
      </c>
      <c r="R544" s="174">
        <f t="shared" si="202"/>
        <v>0</v>
      </c>
      <c r="S544" s="174">
        <v>0</v>
      </c>
      <c r="T544" s="175">
        <f t="shared" si="203"/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76" t="s">
        <v>1293</v>
      </c>
      <c r="AT544" s="176" t="s">
        <v>1244</v>
      </c>
      <c r="AU544" s="176" t="s">
        <v>82</v>
      </c>
      <c r="AY544" s="17" t="s">
        <v>120</v>
      </c>
      <c r="BE544" s="177">
        <f t="shared" si="204"/>
        <v>0</v>
      </c>
      <c r="BF544" s="177">
        <f t="shared" si="205"/>
        <v>0</v>
      </c>
      <c r="BG544" s="177">
        <f t="shared" si="206"/>
        <v>0</v>
      </c>
      <c r="BH544" s="177">
        <f t="shared" si="207"/>
        <v>0</v>
      </c>
      <c r="BI544" s="177">
        <f t="shared" si="208"/>
        <v>0</v>
      </c>
      <c r="BJ544" s="17" t="s">
        <v>82</v>
      </c>
      <c r="BK544" s="177">
        <f t="shared" si="209"/>
        <v>0</v>
      </c>
      <c r="BL544" s="17" t="s">
        <v>1293</v>
      </c>
      <c r="BM544" s="176" t="s">
        <v>1670</v>
      </c>
    </row>
    <row r="545" spans="1:65" s="2" customFormat="1" ht="24.2" customHeight="1">
      <c r="A545" s="34"/>
      <c r="B545" s="35"/>
      <c r="C545" s="208" t="s">
        <v>1671</v>
      </c>
      <c r="D545" s="208" t="s">
        <v>1244</v>
      </c>
      <c r="E545" s="209" t="s">
        <v>1672</v>
      </c>
      <c r="F545" s="210" t="s">
        <v>1673</v>
      </c>
      <c r="G545" s="211" t="s">
        <v>118</v>
      </c>
      <c r="H545" s="212">
        <v>1</v>
      </c>
      <c r="I545" s="213"/>
      <c r="J545" s="214">
        <f t="shared" si="200"/>
        <v>0</v>
      </c>
      <c r="K545" s="210" t="s">
        <v>119</v>
      </c>
      <c r="L545" s="39"/>
      <c r="M545" s="215" t="s">
        <v>1</v>
      </c>
      <c r="N545" s="216" t="s">
        <v>39</v>
      </c>
      <c r="O545" s="71"/>
      <c r="P545" s="174">
        <f t="shared" si="201"/>
        <v>0</v>
      </c>
      <c r="Q545" s="174">
        <v>0</v>
      </c>
      <c r="R545" s="174">
        <f t="shared" si="202"/>
        <v>0</v>
      </c>
      <c r="S545" s="174">
        <v>0</v>
      </c>
      <c r="T545" s="175">
        <f t="shared" si="203"/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76" t="s">
        <v>1293</v>
      </c>
      <c r="AT545" s="176" t="s">
        <v>1244</v>
      </c>
      <c r="AU545" s="176" t="s">
        <v>82</v>
      </c>
      <c r="AY545" s="17" t="s">
        <v>120</v>
      </c>
      <c r="BE545" s="177">
        <f t="shared" si="204"/>
        <v>0</v>
      </c>
      <c r="BF545" s="177">
        <f t="shared" si="205"/>
        <v>0</v>
      </c>
      <c r="BG545" s="177">
        <f t="shared" si="206"/>
        <v>0</v>
      </c>
      <c r="BH545" s="177">
        <f t="shared" si="207"/>
        <v>0</v>
      </c>
      <c r="BI545" s="177">
        <f t="shared" si="208"/>
        <v>0</v>
      </c>
      <c r="BJ545" s="17" t="s">
        <v>82</v>
      </c>
      <c r="BK545" s="177">
        <f t="shared" si="209"/>
        <v>0</v>
      </c>
      <c r="BL545" s="17" t="s">
        <v>1293</v>
      </c>
      <c r="BM545" s="176" t="s">
        <v>1674</v>
      </c>
    </row>
    <row r="546" spans="1:65" s="2" customFormat="1" ht="24.2" customHeight="1">
      <c r="A546" s="34"/>
      <c r="B546" s="35"/>
      <c r="C546" s="208" t="s">
        <v>1675</v>
      </c>
      <c r="D546" s="208" t="s">
        <v>1244</v>
      </c>
      <c r="E546" s="209" t="s">
        <v>1676</v>
      </c>
      <c r="F546" s="210" t="s">
        <v>1677</v>
      </c>
      <c r="G546" s="211" t="s">
        <v>118</v>
      </c>
      <c r="H546" s="212">
        <v>1</v>
      </c>
      <c r="I546" s="213"/>
      <c r="J546" s="214">
        <f t="shared" si="200"/>
        <v>0</v>
      </c>
      <c r="K546" s="210" t="s">
        <v>119</v>
      </c>
      <c r="L546" s="39"/>
      <c r="M546" s="215" t="s">
        <v>1</v>
      </c>
      <c r="N546" s="216" t="s">
        <v>39</v>
      </c>
      <c r="O546" s="71"/>
      <c r="P546" s="174">
        <f t="shared" si="201"/>
        <v>0</v>
      </c>
      <c r="Q546" s="174">
        <v>0</v>
      </c>
      <c r="R546" s="174">
        <f t="shared" si="202"/>
        <v>0</v>
      </c>
      <c r="S546" s="174">
        <v>0</v>
      </c>
      <c r="T546" s="175">
        <f t="shared" si="203"/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76" t="s">
        <v>1293</v>
      </c>
      <c r="AT546" s="176" t="s">
        <v>1244</v>
      </c>
      <c r="AU546" s="176" t="s">
        <v>82</v>
      </c>
      <c r="AY546" s="17" t="s">
        <v>120</v>
      </c>
      <c r="BE546" s="177">
        <f t="shared" si="204"/>
        <v>0</v>
      </c>
      <c r="BF546" s="177">
        <f t="shared" si="205"/>
        <v>0</v>
      </c>
      <c r="BG546" s="177">
        <f t="shared" si="206"/>
        <v>0</v>
      </c>
      <c r="BH546" s="177">
        <f t="shared" si="207"/>
        <v>0</v>
      </c>
      <c r="BI546" s="177">
        <f t="shared" si="208"/>
        <v>0</v>
      </c>
      <c r="BJ546" s="17" t="s">
        <v>82</v>
      </c>
      <c r="BK546" s="177">
        <f t="shared" si="209"/>
        <v>0</v>
      </c>
      <c r="BL546" s="17" t="s">
        <v>1293</v>
      </c>
      <c r="BM546" s="176" t="s">
        <v>1678</v>
      </c>
    </row>
    <row r="547" spans="1:65" s="2" customFormat="1" ht="24.2" customHeight="1">
      <c r="A547" s="34"/>
      <c r="B547" s="35"/>
      <c r="C547" s="208" t="s">
        <v>1679</v>
      </c>
      <c r="D547" s="208" t="s">
        <v>1244</v>
      </c>
      <c r="E547" s="209" t="s">
        <v>1680</v>
      </c>
      <c r="F547" s="210" t="s">
        <v>1681</v>
      </c>
      <c r="G547" s="211" t="s">
        <v>1682</v>
      </c>
      <c r="H547" s="212">
        <v>1</v>
      </c>
      <c r="I547" s="213"/>
      <c r="J547" s="214">
        <f t="shared" si="200"/>
        <v>0</v>
      </c>
      <c r="K547" s="210" t="s">
        <v>119</v>
      </c>
      <c r="L547" s="39"/>
      <c r="M547" s="215" t="s">
        <v>1</v>
      </c>
      <c r="N547" s="216" t="s">
        <v>39</v>
      </c>
      <c r="O547" s="71"/>
      <c r="P547" s="174">
        <f t="shared" si="201"/>
        <v>0</v>
      </c>
      <c r="Q547" s="174">
        <v>0</v>
      </c>
      <c r="R547" s="174">
        <f t="shared" si="202"/>
        <v>0</v>
      </c>
      <c r="S547" s="174">
        <v>0</v>
      </c>
      <c r="T547" s="175">
        <f t="shared" si="203"/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76" t="s">
        <v>1293</v>
      </c>
      <c r="AT547" s="176" t="s">
        <v>1244</v>
      </c>
      <c r="AU547" s="176" t="s">
        <v>82</v>
      </c>
      <c r="AY547" s="17" t="s">
        <v>120</v>
      </c>
      <c r="BE547" s="177">
        <f t="shared" si="204"/>
        <v>0</v>
      </c>
      <c r="BF547" s="177">
        <f t="shared" si="205"/>
        <v>0</v>
      </c>
      <c r="BG547" s="177">
        <f t="shared" si="206"/>
        <v>0</v>
      </c>
      <c r="BH547" s="177">
        <f t="shared" si="207"/>
        <v>0</v>
      </c>
      <c r="BI547" s="177">
        <f t="shared" si="208"/>
        <v>0</v>
      </c>
      <c r="BJ547" s="17" t="s">
        <v>82</v>
      </c>
      <c r="BK547" s="177">
        <f t="shared" si="209"/>
        <v>0</v>
      </c>
      <c r="BL547" s="17" t="s">
        <v>1293</v>
      </c>
      <c r="BM547" s="176" t="s">
        <v>1683</v>
      </c>
    </row>
    <row r="548" spans="1:65" s="2" customFormat="1" ht="16.5" customHeight="1">
      <c r="A548" s="34"/>
      <c r="B548" s="35"/>
      <c r="C548" s="208" t="s">
        <v>1684</v>
      </c>
      <c r="D548" s="208" t="s">
        <v>1244</v>
      </c>
      <c r="E548" s="209" t="s">
        <v>1685</v>
      </c>
      <c r="F548" s="210" t="s">
        <v>1686</v>
      </c>
      <c r="G548" s="211" t="s">
        <v>118</v>
      </c>
      <c r="H548" s="212">
        <v>1</v>
      </c>
      <c r="I548" s="213"/>
      <c r="J548" s="214">
        <f t="shared" si="200"/>
        <v>0</v>
      </c>
      <c r="K548" s="210" t="s">
        <v>119</v>
      </c>
      <c r="L548" s="39"/>
      <c r="M548" s="215" t="s">
        <v>1</v>
      </c>
      <c r="N548" s="216" t="s">
        <v>39</v>
      </c>
      <c r="O548" s="71"/>
      <c r="P548" s="174">
        <f t="shared" si="201"/>
        <v>0</v>
      </c>
      <c r="Q548" s="174">
        <v>0</v>
      </c>
      <c r="R548" s="174">
        <f t="shared" si="202"/>
        <v>0</v>
      </c>
      <c r="S548" s="174">
        <v>0</v>
      </c>
      <c r="T548" s="175">
        <f t="shared" si="203"/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76" t="s">
        <v>82</v>
      </c>
      <c r="AT548" s="176" t="s">
        <v>1244</v>
      </c>
      <c r="AU548" s="176" t="s">
        <v>82</v>
      </c>
      <c r="AY548" s="17" t="s">
        <v>120</v>
      </c>
      <c r="BE548" s="177">
        <f t="shared" si="204"/>
        <v>0</v>
      </c>
      <c r="BF548" s="177">
        <f t="shared" si="205"/>
        <v>0</v>
      </c>
      <c r="BG548" s="177">
        <f t="shared" si="206"/>
        <v>0</v>
      </c>
      <c r="BH548" s="177">
        <f t="shared" si="207"/>
        <v>0</v>
      </c>
      <c r="BI548" s="177">
        <f t="shared" si="208"/>
        <v>0</v>
      </c>
      <c r="BJ548" s="17" t="s">
        <v>82</v>
      </c>
      <c r="BK548" s="177">
        <f t="shared" si="209"/>
        <v>0</v>
      </c>
      <c r="BL548" s="17" t="s">
        <v>82</v>
      </c>
      <c r="BM548" s="176" t="s">
        <v>1687</v>
      </c>
    </row>
    <row r="549" spans="1:65" s="2" customFormat="1" ht="16.5" customHeight="1">
      <c r="A549" s="34"/>
      <c r="B549" s="35"/>
      <c r="C549" s="208" t="s">
        <v>1688</v>
      </c>
      <c r="D549" s="208" t="s">
        <v>1244</v>
      </c>
      <c r="E549" s="209" t="s">
        <v>1689</v>
      </c>
      <c r="F549" s="210" t="s">
        <v>1690</v>
      </c>
      <c r="G549" s="211" t="s">
        <v>118</v>
      </c>
      <c r="H549" s="212">
        <v>1</v>
      </c>
      <c r="I549" s="213"/>
      <c r="J549" s="214">
        <f t="shared" si="200"/>
        <v>0</v>
      </c>
      <c r="K549" s="210" t="s">
        <v>119</v>
      </c>
      <c r="L549" s="39"/>
      <c r="M549" s="215" t="s">
        <v>1</v>
      </c>
      <c r="N549" s="216" t="s">
        <v>39</v>
      </c>
      <c r="O549" s="71"/>
      <c r="P549" s="174">
        <f t="shared" si="201"/>
        <v>0</v>
      </c>
      <c r="Q549" s="174">
        <v>0</v>
      </c>
      <c r="R549" s="174">
        <f t="shared" si="202"/>
        <v>0</v>
      </c>
      <c r="S549" s="174">
        <v>0</v>
      </c>
      <c r="T549" s="175">
        <f t="shared" si="203"/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76" t="s">
        <v>82</v>
      </c>
      <c r="AT549" s="176" t="s">
        <v>1244</v>
      </c>
      <c r="AU549" s="176" t="s">
        <v>82</v>
      </c>
      <c r="AY549" s="17" t="s">
        <v>120</v>
      </c>
      <c r="BE549" s="177">
        <f t="shared" si="204"/>
        <v>0</v>
      </c>
      <c r="BF549" s="177">
        <f t="shared" si="205"/>
        <v>0</v>
      </c>
      <c r="BG549" s="177">
        <f t="shared" si="206"/>
        <v>0</v>
      </c>
      <c r="BH549" s="177">
        <f t="shared" si="207"/>
        <v>0</v>
      </c>
      <c r="BI549" s="177">
        <f t="shared" si="208"/>
        <v>0</v>
      </c>
      <c r="BJ549" s="17" t="s">
        <v>82</v>
      </c>
      <c r="BK549" s="177">
        <f t="shared" si="209"/>
        <v>0</v>
      </c>
      <c r="BL549" s="17" t="s">
        <v>82</v>
      </c>
      <c r="BM549" s="176" t="s">
        <v>1691</v>
      </c>
    </row>
    <row r="550" spans="1:65" s="2" customFormat="1" ht="24.2" customHeight="1">
      <c r="A550" s="34"/>
      <c r="B550" s="35"/>
      <c r="C550" s="208" t="s">
        <v>1692</v>
      </c>
      <c r="D550" s="208" t="s">
        <v>1244</v>
      </c>
      <c r="E550" s="209" t="s">
        <v>1693</v>
      </c>
      <c r="F550" s="210" t="s">
        <v>1694</v>
      </c>
      <c r="G550" s="211" t="s">
        <v>118</v>
      </c>
      <c r="H550" s="212">
        <v>1</v>
      </c>
      <c r="I550" s="213"/>
      <c r="J550" s="214">
        <f t="shared" si="200"/>
        <v>0</v>
      </c>
      <c r="K550" s="210" t="s">
        <v>119</v>
      </c>
      <c r="L550" s="39"/>
      <c r="M550" s="215" t="s">
        <v>1</v>
      </c>
      <c r="N550" s="216" t="s">
        <v>39</v>
      </c>
      <c r="O550" s="71"/>
      <c r="P550" s="174">
        <f t="shared" si="201"/>
        <v>0</v>
      </c>
      <c r="Q550" s="174">
        <v>0</v>
      </c>
      <c r="R550" s="174">
        <f t="shared" si="202"/>
        <v>0</v>
      </c>
      <c r="S550" s="174">
        <v>0</v>
      </c>
      <c r="T550" s="175">
        <f t="shared" si="203"/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76" t="s">
        <v>82</v>
      </c>
      <c r="AT550" s="176" t="s">
        <v>1244</v>
      </c>
      <c r="AU550" s="176" t="s">
        <v>82</v>
      </c>
      <c r="AY550" s="17" t="s">
        <v>120</v>
      </c>
      <c r="BE550" s="177">
        <f t="shared" si="204"/>
        <v>0</v>
      </c>
      <c r="BF550" s="177">
        <f t="shared" si="205"/>
        <v>0</v>
      </c>
      <c r="BG550" s="177">
        <f t="shared" si="206"/>
        <v>0</v>
      </c>
      <c r="BH550" s="177">
        <f t="shared" si="207"/>
        <v>0</v>
      </c>
      <c r="BI550" s="177">
        <f t="shared" si="208"/>
        <v>0</v>
      </c>
      <c r="BJ550" s="17" t="s">
        <v>82</v>
      </c>
      <c r="BK550" s="177">
        <f t="shared" si="209"/>
        <v>0</v>
      </c>
      <c r="BL550" s="17" t="s">
        <v>82</v>
      </c>
      <c r="BM550" s="176" t="s">
        <v>1695</v>
      </c>
    </row>
    <row r="551" spans="1:65" s="2" customFormat="1" ht="24.2" customHeight="1">
      <c r="A551" s="34"/>
      <c r="B551" s="35"/>
      <c r="C551" s="208" t="s">
        <v>1696</v>
      </c>
      <c r="D551" s="208" t="s">
        <v>1244</v>
      </c>
      <c r="E551" s="209" t="s">
        <v>1697</v>
      </c>
      <c r="F551" s="210" t="s">
        <v>1698</v>
      </c>
      <c r="G551" s="211" t="s">
        <v>118</v>
      </c>
      <c r="H551" s="212">
        <v>1</v>
      </c>
      <c r="I551" s="213"/>
      <c r="J551" s="214">
        <f t="shared" si="200"/>
        <v>0</v>
      </c>
      <c r="K551" s="210" t="s">
        <v>119</v>
      </c>
      <c r="L551" s="39"/>
      <c r="M551" s="215" t="s">
        <v>1</v>
      </c>
      <c r="N551" s="216" t="s">
        <v>39</v>
      </c>
      <c r="O551" s="71"/>
      <c r="P551" s="174">
        <f t="shared" si="201"/>
        <v>0</v>
      </c>
      <c r="Q551" s="174">
        <v>0</v>
      </c>
      <c r="R551" s="174">
        <f t="shared" si="202"/>
        <v>0</v>
      </c>
      <c r="S551" s="174">
        <v>0</v>
      </c>
      <c r="T551" s="175">
        <f t="shared" si="203"/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76" t="s">
        <v>82</v>
      </c>
      <c r="AT551" s="176" t="s">
        <v>1244</v>
      </c>
      <c r="AU551" s="176" t="s">
        <v>82</v>
      </c>
      <c r="AY551" s="17" t="s">
        <v>120</v>
      </c>
      <c r="BE551" s="177">
        <f t="shared" si="204"/>
        <v>0</v>
      </c>
      <c r="BF551" s="177">
        <f t="shared" si="205"/>
        <v>0</v>
      </c>
      <c r="BG551" s="177">
        <f t="shared" si="206"/>
        <v>0</v>
      </c>
      <c r="BH551" s="177">
        <f t="shared" si="207"/>
        <v>0</v>
      </c>
      <c r="BI551" s="177">
        <f t="shared" si="208"/>
        <v>0</v>
      </c>
      <c r="BJ551" s="17" t="s">
        <v>82</v>
      </c>
      <c r="BK551" s="177">
        <f t="shared" si="209"/>
        <v>0</v>
      </c>
      <c r="BL551" s="17" t="s">
        <v>82</v>
      </c>
      <c r="BM551" s="176" t="s">
        <v>1699</v>
      </c>
    </row>
    <row r="552" spans="1:65" s="2" customFormat="1" ht="24.2" customHeight="1">
      <c r="A552" s="34"/>
      <c r="B552" s="35"/>
      <c r="C552" s="208" t="s">
        <v>1700</v>
      </c>
      <c r="D552" s="208" t="s">
        <v>1244</v>
      </c>
      <c r="E552" s="209" t="s">
        <v>1701</v>
      </c>
      <c r="F552" s="210" t="s">
        <v>1702</v>
      </c>
      <c r="G552" s="211" t="s">
        <v>118</v>
      </c>
      <c r="H552" s="212">
        <v>1</v>
      </c>
      <c r="I552" s="213"/>
      <c r="J552" s="214">
        <f t="shared" si="200"/>
        <v>0</v>
      </c>
      <c r="K552" s="210" t="s">
        <v>119</v>
      </c>
      <c r="L552" s="39"/>
      <c r="M552" s="215" t="s">
        <v>1</v>
      </c>
      <c r="N552" s="216" t="s">
        <v>39</v>
      </c>
      <c r="O552" s="71"/>
      <c r="P552" s="174">
        <f t="shared" si="201"/>
        <v>0</v>
      </c>
      <c r="Q552" s="174">
        <v>0</v>
      </c>
      <c r="R552" s="174">
        <f t="shared" si="202"/>
        <v>0</v>
      </c>
      <c r="S552" s="174">
        <v>0</v>
      </c>
      <c r="T552" s="175">
        <f t="shared" si="203"/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76" t="s">
        <v>82</v>
      </c>
      <c r="AT552" s="176" t="s">
        <v>1244</v>
      </c>
      <c r="AU552" s="176" t="s">
        <v>82</v>
      </c>
      <c r="AY552" s="17" t="s">
        <v>120</v>
      </c>
      <c r="BE552" s="177">
        <f t="shared" si="204"/>
        <v>0</v>
      </c>
      <c r="BF552" s="177">
        <f t="shared" si="205"/>
        <v>0</v>
      </c>
      <c r="BG552" s="177">
        <f t="shared" si="206"/>
        <v>0</v>
      </c>
      <c r="BH552" s="177">
        <f t="shared" si="207"/>
        <v>0</v>
      </c>
      <c r="BI552" s="177">
        <f t="shared" si="208"/>
        <v>0</v>
      </c>
      <c r="BJ552" s="17" t="s">
        <v>82</v>
      </c>
      <c r="BK552" s="177">
        <f t="shared" si="209"/>
        <v>0</v>
      </c>
      <c r="BL552" s="17" t="s">
        <v>82</v>
      </c>
      <c r="BM552" s="176" t="s">
        <v>1703</v>
      </c>
    </row>
    <row r="553" spans="1:65" s="2" customFormat="1" ht="16.5" customHeight="1">
      <c r="A553" s="34"/>
      <c r="B553" s="35"/>
      <c r="C553" s="208" t="s">
        <v>1704</v>
      </c>
      <c r="D553" s="208" t="s">
        <v>1244</v>
      </c>
      <c r="E553" s="209" t="s">
        <v>1705</v>
      </c>
      <c r="F553" s="210" t="s">
        <v>1706</v>
      </c>
      <c r="G553" s="211" t="s">
        <v>118</v>
      </c>
      <c r="H553" s="212">
        <v>4</v>
      </c>
      <c r="I553" s="213"/>
      <c r="J553" s="214">
        <f t="shared" si="200"/>
        <v>0</v>
      </c>
      <c r="K553" s="210" t="s">
        <v>119</v>
      </c>
      <c r="L553" s="39"/>
      <c r="M553" s="215" t="s">
        <v>1</v>
      </c>
      <c r="N553" s="216" t="s">
        <v>39</v>
      </c>
      <c r="O553" s="71"/>
      <c r="P553" s="174">
        <f t="shared" si="201"/>
        <v>0</v>
      </c>
      <c r="Q553" s="174">
        <v>0</v>
      </c>
      <c r="R553" s="174">
        <f t="shared" si="202"/>
        <v>0</v>
      </c>
      <c r="S553" s="174">
        <v>0</v>
      </c>
      <c r="T553" s="175">
        <f t="shared" si="203"/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76" t="s">
        <v>82</v>
      </c>
      <c r="AT553" s="176" t="s">
        <v>1244</v>
      </c>
      <c r="AU553" s="176" t="s">
        <v>82</v>
      </c>
      <c r="AY553" s="17" t="s">
        <v>120</v>
      </c>
      <c r="BE553" s="177">
        <f t="shared" si="204"/>
        <v>0</v>
      </c>
      <c r="BF553" s="177">
        <f t="shared" si="205"/>
        <v>0</v>
      </c>
      <c r="BG553" s="177">
        <f t="shared" si="206"/>
        <v>0</v>
      </c>
      <c r="BH553" s="177">
        <f t="shared" si="207"/>
        <v>0</v>
      </c>
      <c r="BI553" s="177">
        <f t="shared" si="208"/>
        <v>0</v>
      </c>
      <c r="BJ553" s="17" t="s">
        <v>82</v>
      </c>
      <c r="BK553" s="177">
        <f t="shared" si="209"/>
        <v>0</v>
      </c>
      <c r="BL553" s="17" t="s">
        <v>82</v>
      </c>
      <c r="BM553" s="176" t="s">
        <v>1707</v>
      </c>
    </row>
    <row r="554" spans="1:65" s="11" customFormat="1" ht="11.25">
      <c r="B554" s="178"/>
      <c r="C554" s="179"/>
      <c r="D554" s="180" t="s">
        <v>122</v>
      </c>
      <c r="E554" s="181" t="s">
        <v>1</v>
      </c>
      <c r="F554" s="182" t="s">
        <v>252</v>
      </c>
      <c r="G554" s="179"/>
      <c r="H554" s="183">
        <v>4</v>
      </c>
      <c r="I554" s="184"/>
      <c r="J554" s="179"/>
      <c r="K554" s="179"/>
      <c r="L554" s="185"/>
      <c r="M554" s="186"/>
      <c r="N554" s="187"/>
      <c r="O554" s="187"/>
      <c r="P554" s="187"/>
      <c r="Q554" s="187"/>
      <c r="R554" s="187"/>
      <c r="S554" s="187"/>
      <c r="T554" s="188"/>
      <c r="AT554" s="189" t="s">
        <v>122</v>
      </c>
      <c r="AU554" s="189" t="s">
        <v>82</v>
      </c>
      <c r="AV554" s="11" t="s">
        <v>84</v>
      </c>
      <c r="AW554" s="11" t="s">
        <v>30</v>
      </c>
      <c r="AX554" s="11" t="s">
        <v>82</v>
      </c>
      <c r="AY554" s="189" t="s">
        <v>120</v>
      </c>
    </row>
    <row r="555" spans="1:65" s="2" customFormat="1" ht="16.5" customHeight="1">
      <c r="A555" s="34"/>
      <c r="B555" s="35"/>
      <c r="C555" s="208" t="s">
        <v>1708</v>
      </c>
      <c r="D555" s="208" t="s">
        <v>1244</v>
      </c>
      <c r="E555" s="209" t="s">
        <v>1709</v>
      </c>
      <c r="F555" s="210" t="s">
        <v>1710</v>
      </c>
      <c r="G555" s="211" t="s">
        <v>118</v>
      </c>
      <c r="H555" s="212">
        <v>72</v>
      </c>
      <c r="I555" s="213"/>
      <c r="J555" s="214">
        <f>ROUND(I555*H555,2)</f>
        <v>0</v>
      </c>
      <c r="K555" s="210" t="s">
        <v>119</v>
      </c>
      <c r="L555" s="39"/>
      <c r="M555" s="215" t="s">
        <v>1</v>
      </c>
      <c r="N555" s="216" t="s">
        <v>39</v>
      </c>
      <c r="O555" s="71"/>
      <c r="P555" s="174">
        <f>O555*H555</f>
        <v>0</v>
      </c>
      <c r="Q555" s="174">
        <v>0</v>
      </c>
      <c r="R555" s="174">
        <f>Q555*H555</f>
        <v>0</v>
      </c>
      <c r="S555" s="174">
        <v>0</v>
      </c>
      <c r="T555" s="175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76" t="s">
        <v>82</v>
      </c>
      <c r="AT555" s="176" t="s">
        <v>1244</v>
      </c>
      <c r="AU555" s="176" t="s">
        <v>82</v>
      </c>
      <c r="AY555" s="17" t="s">
        <v>120</v>
      </c>
      <c r="BE555" s="177">
        <f>IF(N555="základní",J555,0)</f>
        <v>0</v>
      </c>
      <c r="BF555" s="177">
        <f>IF(N555="snížená",J555,0)</f>
        <v>0</v>
      </c>
      <c r="BG555" s="177">
        <f>IF(N555="zákl. přenesená",J555,0)</f>
        <v>0</v>
      </c>
      <c r="BH555" s="177">
        <f>IF(N555="sníž. přenesená",J555,0)</f>
        <v>0</v>
      </c>
      <c r="BI555" s="177">
        <f>IF(N555="nulová",J555,0)</f>
        <v>0</v>
      </c>
      <c r="BJ555" s="17" t="s">
        <v>82</v>
      </c>
      <c r="BK555" s="177">
        <f>ROUND(I555*H555,2)</f>
        <v>0</v>
      </c>
      <c r="BL555" s="17" t="s">
        <v>82</v>
      </c>
      <c r="BM555" s="176" t="s">
        <v>1711</v>
      </c>
    </row>
    <row r="556" spans="1:65" s="11" customFormat="1" ht="11.25">
      <c r="B556" s="178"/>
      <c r="C556" s="179"/>
      <c r="D556" s="180" t="s">
        <v>122</v>
      </c>
      <c r="E556" s="181" t="s">
        <v>1</v>
      </c>
      <c r="F556" s="182" t="s">
        <v>1712</v>
      </c>
      <c r="G556" s="179"/>
      <c r="H556" s="183">
        <v>72</v>
      </c>
      <c r="I556" s="184"/>
      <c r="J556" s="179"/>
      <c r="K556" s="179"/>
      <c r="L556" s="185"/>
      <c r="M556" s="186"/>
      <c r="N556" s="187"/>
      <c r="O556" s="187"/>
      <c r="P556" s="187"/>
      <c r="Q556" s="187"/>
      <c r="R556" s="187"/>
      <c r="S556" s="187"/>
      <c r="T556" s="188"/>
      <c r="AT556" s="189" t="s">
        <v>122</v>
      </c>
      <c r="AU556" s="189" t="s">
        <v>82</v>
      </c>
      <c r="AV556" s="11" t="s">
        <v>84</v>
      </c>
      <c r="AW556" s="11" t="s">
        <v>30</v>
      </c>
      <c r="AX556" s="11" t="s">
        <v>82</v>
      </c>
      <c r="AY556" s="189" t="s">
        <v>120</v>
      </c>
    </row>
    <row r="557" spans="1:65" s="2" customFormat="1" ht="24.2" customHeight="1">
      <c r="A557" s="34"/>
      <c r="B557" s="35"/>
      <c r="C557" s="208" t="s">
        <v>1713</v>
      </c>
      <c r="D557" s="208" t="s">
        <v>1244</v>
      </c>
      <c r="E557" s="209" t="s">
        <v>1714</v>
      </c>
      <c r="F557" s="210" t="s">
        <v>1715</v>
      </c>
      <c r="G557" s="211" t="s">
        <v>118</v>
      </c>
      <c r="H557" s="212">
        <v>1</v>
      </c>
      <c r="I557" s="213"/>
      <c r="J557" s="214">
        <f>ROUND(I557*H557,2)</f>
        <v>0</v>
      </c>
      <c r="K557" s="210" t="s">
        <v>119</v>
      </c>
      <c r="L557" s="39"/>
      <c r="M557" s="215" t="s">
        <v>1</v>
      </c>
      <c r="N557" s="216" t="s">
        <v>39</v>
      </c>
      <c r="O557" s="71"/>
      <c r="P557" s="174">
        <f>O557*H557</f>
        <v>0</v>
      </c>
      <c r="Q557" s="174">
        <v>0</v>
      </c>
      <c r="R557" s="174">
        <f>Q557*H557</f>
        <v>0</v>
      </c>
      <c r="S557" s="174">
        <v>0</v>
      </c>
      <c r="T557" s="175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76" t="s">
        <v>82</v>
      </c>
      <c r="AT557" s="176" t="s">
        <v>1244</v>
      </c>
      <c r="AU557" s="176" t="s">
        <v>82</v>
      </c>
      <c r="AY557" s="17" t="s">
        <v>120</v>
      </c>
      <c r="BE557" s="177">
        <f>IF(N557="základní",J557,0)</f>
        <v>0</v>
      </c>
      <c r="BF557" s="177">
        <f>IF(N557="snížená",J557,0)</f>
        <v>0</v>
      </c>
      <c r="BG557" s="177">
        <f>IF(N557="zákl. přenesená",J557,0)</f>
        <v>0</v>
      </c>
      <c r="BH557" s="177">
        <f>IF(N557="sníž. přenesená",J557,0)</f>
        <v>0</v>
      </c>
      <c r="BI557" s="177">
        <f>IF(N557="nulová",J557,0)</f>
        <v>0</v>
      </c>
      <c r="BJ557" s="17" t="s">
        <v>82</v>
      </c>
      <c r="BK557" s="177">
        <f>ROUND(I557*H557,2)</f>
        <v>0</v>
      </c>
      <c r="BL557" s="17" t="s">
        <v>82</v>
      </c>
      <c r="BM557" s="176" t="s">
        <v>1716</v>
      </c>
    </row>
    <row r="558" spans="1:65" s="2" customFormat="1" ht="24.2" customHeight="1">
      <c r="A558" s="34"/>
      <c r="B558" s="35"/>
      <c r="C558" s="208" t="s">
        <v>1717</v>
      </c>
      <c r="D558" s="208" t="s">
        <v>1244</v>
      </c>
      <c r="E558" s="209" t="s">
        <v>1718</v>
      </c>
      <c r="F558" s="210" t="s">
        <v>1719</v>
      </c>
      <c r="G558" s="211" t="s">
        <v>118</v>
      </c>
      <c r="H558" s="212">
        <v>1</v>
      </c>
      <c r="I558" s="213"/>
      <c r="J558" s="214">
        <f>ROUND(I558*H558,2)</f>
        <v>0</v>
      </c>
      <c r="K558" s="210" t="s">
        <v>119</v>
      </c>
      <c r="L558" s="39"/>
      <c r="M558" s="215" t="s">
        <v>1</v>
      </c>
      <c r="N558" s="216" t="s">
        <v>39</v>
      </c>
      <c r="O558" s="71"/>
      <c r="P558" s="174">
        <f>O558*H558</f>
        <v>0</v>
      </c>
      <c r="Q558" s="174">
        <v>0</v>
      </c>
      <c r="R558" s="174">
        <f>Q558*H558</f>
        <v>0</v>
      </c>
      <c r="S558" s="174">
        <v>0</v>
      </c>
      <c r="T558" s="175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76" t="s">
        <v>82</v>
      </c>
      <c r="AT558" s="176" t="s">
        <v>1244</v>
      </c>
      <c r="AU558" s="176" t="s">
        <v>82</v>
      </c>
      <c r="AY558" s="17" t="s">
        <v>120</v>
      </c>
      <c r="BE558" s="177">
        <f>IF(N558="základní",J558,0)</f>
        <v>0</v>
      </c>
      <c r="BF558" s="177">
        <f>IF(N558="snížená",J558,0)</f>
        <v>0</v>
      </c>
      <c r="BG558" s="177">
        <f>IF(N558="zákl. přenesená",J558,0)</f>
        <v>0</v>
      </c>
      <c r="BH558" s="177">
        <f>IF(N558="sníž. přenesená",J558,0)</f>
        <v>0</v>
      </c>
      <c r="BI558" s="177">
        <f>IF(N558="nulová",J558,0)</f>
        <v>0</v>
      </c>
      <c r="BJ558" s="17" t="s">
        <v>82</v>
      </c>
      <c r="BK558" s="177">
        <f>ROUND(I558*H558,2)</f>
        <v>0</v>
      </c>
      <c r="BL558" s="17" t="s">
        <v>82</v>
      </c>
      <c r="BM558" s="176" t="s">
        <v>1720</v>
      </c>
    </row>
    <row r="559" spans="1:65" s="2" customFormat="1" ht="37.9" customHeight="1">
      <c r="A559" s="34"/>
      <c r="B559" s="35"/>
      <c r="C559" s="208" t="s">
        <v>1721</v>
      </c>
      <c r="D559" s="208" t="s">
        <v>1244</v>
      </c>
      <c r="E559" s="209" t="s">
        <v>1722</v>
      </c>
      <c r="F559" s="210" t="s">
        <v>1723</v>
      </c>
      <c r="G559" s="211" t="s">
        <v>118</v>
      </c>
      <c r="H559" s="212">
        <v>72</v>
      </c>
      <c r="I559" s="213"/>
      <c r="J559" s="214">
        <f>ROUND(I559*H559,2)</f>
        <v>0</v>
      </c>
      <c r="K559" s="210" t="s">
        <v>119</v>
      </c>
      <c r="L559" s="39"/>
      <c r="M559" s="215" t="s">
        <v>1</v>
      </c>
      <c r="N559" s="216" t="s">
        <v>39</v>
      </c>
      <c r="O559" s="71"/>
      <c r="P559" s="174">
        <f>O559*H559</f>
        <v>0</v>
      </c>
      <c r="Q559" s="174">
        <v>0</v>
      </c>
      <c r="R559" s="174">
        <f>Q559*H559</f>
        <v>0</v>
      </c>
      <c r="S559" s="174">
        <v>0</v>
      </c>
      <c r="T559" s="175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76" t="s">
        <v>82</v>
      </c>
      <c r="AT559" s="176" t="s">
        <v>1244</v>
      </c>
      <c r="AU559" s="176" t="s">
        <v>82</v>
      </c>
      <c r="AY559" s="17" t="s">
        <v>120</v>
      </c>
      <c r="BE559" s="177">
        <f>IF(N559="základní",J559,0)</f>
        <v>0</v>
      </c>
      <c r="BF559" s="177">
        <f>IF(N559="snížená",J559,0)</f>
        <v>0</v>
      </c>
      <c r="BG559" s="177">
        <f>IF(N559="zákl. přenesená",J559,0)</f>
        <v>0</v>
      </c>
      <c r="BH559" s="177">
        <f>IF(N559="sníž. přenesená",J559,0)</f>
        <v>0</v>
      </c>
      <c r="BI559" s="177">
        <f>IF(N559="nulová",J559,0)</f>
        <v>0</v>
      </c>
      <c r="BJ559" s="17" t="s">
        <v>82</v>
      </c>
      <c r="BK559" s="177">
        <f>ROUND(I559*H559,2)</f>
        <v>0</v>
      </c>
      <c r="BL559" s="17" t="s">
        <v>82</v>
      </c>
      <c r="BM559" s="176" t="s">
        <v>1724</v>
      </c>
    </row>
    <row r="560" spans="1:65" s="11" customFormat="1" ht="11.25">
      <c r="B560" s="178"/>
      <c r="C560" s="179"/>
      <c r="D560" s="180" t="s">
        <v>122</v>
      </c>
      <c r="E560" s="181" t="s">
        <v>1</v>
      </c>
      <c r="F560" s="182" t="s">
        <v>1712</v>
      </c>
      <c r="G560" s="179"/>
      <c r="H560" s="183">
        <v>72</v>
      </c>
      <c r="I560" s="184"/>
      <c r="J560" s="179"/>
      <c r="K560" s="179"/>
      <c r="L560" s="185"/>
      <c r="M560" s="186"/>
      <c r="N560" s="187"/>
      <c r="O560" s="187"/>
      <c r="P560" s="187"/>
      <c r="Q560" s="187"/>
      <c r="R560" s="187"/>
      <c r="S560" s="187"/>
      <c r="T560" s="188"/>
      <c r="AT560" s="189" t="s">
        <v>122</v>
      </c>
      <c r="AU560" s="189" t="s">
        <v>82</v>
      </c>
      <c r="AV560" s="11" t="s">
        <v>84</v>
      </c>
      <c r="AW560" s="11" t="s">
        <v>30</v>
      </c>
      <c r="AX560" s="11" t="s">
        <v>82</v>
      </c>
      <c r="AY560" s="189" t="s">
        <v>120</v>
      </c>
    </row>
    <row r="561" spans="1:65" s="2" customFormat="1" ht="16.5" customHeight="1">
      <c r="A561" s="34"/>
      <c r="B561" s="35"/>
      <c r="C561" s="208" t="s">
        <v>1725</v>
      </c>
      <c r="D561" s="208" t="s">
        <v>1244</v>
      </c>
      <c r="E561" s="209" t="s">
        <v>1726</v>
      </c>
      <c r="F561" s="210" t="s">
        <v>1727</v>
      </c>
      <c r="G561" s="211" t="s">
        <v>118</v>
      </c>
      <c r="H561" s="212">
        <v>1</v>
      </c>
      <c r="I561" s="213"/>
      <c r="J561" s="214">
        <f t="shared" ref="J561:J576" si="210">ROUND(I561*H561,2)</f>
        <v>0</v>
      </c>
      <c r="K561" s="210" t="s">
        <v>119</v>
      </c>
      <c r="L561" s="39"/>
      <c r="M561" s="215" t="s">
        <v>1</v>
      </c>
      <c r="N561" s="216" t="s">
        <v>39</v>
      </c>
      <c r="O561" s="71"/>
      <c r="P561" s="174">
        <f t="shared" ref="P561:P576" si="211">O561*H561</f>
        <v>0</v>
      </c>
      <c r="Q561" s="174">
        <v>0</v>
      </c>
      <c r="R561" s="174">
        <f t="shared" ref="R561:R576" si="212">Q561*H561</f>
        <v>0</v>
      </c>
      <c r="S561" s="174">
        <v>0</v>
      </c>
      <c r="T561" s="175">
        <f t="shared" ref="T561:T576" si="213"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76" t="s">
        <v>82</v>
      </c>
      <c r="AT561" s="176" t="s">
        <v>1244</v>
      </c>
      <c r="AU561" s="176" t="s">
        <v>82</v>
      </c>
      <c r="AY561" s="17" t="s">
        <v>120</v>
      </c>
      <c r="BE561" s="177">
        <f t="shared" ref="BE561:BE576" si="214">IF(N561="základní",J561,0)</f>
        <v>0</v>
      </c>
      <c r="BF561" s="177">
        <f t="shared" ref="BF561:BF576" si="215">IF(N561="snížená",J561,0)</f>
        <v>0</v>
      </c>
      <c r="BG561" s="177">
        <f t="shared" ref="BG561:BG576" si="216">IF(N561="zákl. přenesená",J561,0)</f>
        <v>0</v>
      </c>
      <c r="BH561" s="177">
        <f t="shared" ref="BH561:BH576" si="217">IF(N561="sníž. přenesená",J561,0)</f>
        <v>0</v>
      </c>
      <c r="BI561" s="177">
        <f t="shared" ref="BI561:BI576" si="218">IF(N561="nulová",J561,0)</f>
        <v>0</v>
      </c>
      <c r="BJ561" s="17" t="s">
        <v>82</v>
      </c>
      <c r="BK561" s="177">
        <f t="shared" ref="BK561:BK576" si="219">ROUND(I561*H561,2)</f>
        <v>0</v>
      </c>
      <c r="BL561" s="17" t="s">
        <v>82</v>
      </c>
      <c r="BM561" s="176" t="s">
        <v>1728</v>
      </c>
    </row>
    <row r="562" spans="1:65" s="2" customFormat="1" ht="16.5" customHeight="1">
      <c r="A562" s="34"/>
      <c r="B562" s="35"/>
      <c r="C562" s="208" t="s">
        <v>1729</v>
      </c>
      <c r="D562" s="208" t="s">
        <v>1244</v>
      </c>
      <c r="E562" s="209" t="s">
        <v>1730</v>
      </c>
      <c r="F562" s="210" t="s">
        <v>1731</v>
      </c>
      <c r="G562" s="211" t="s">
        <v>118</v>
      </c>
      <c r="H562" s="212">
        <v>1</v>
      </c>
      <c r="I562" s="213"/>
      <c r="J562" s="214">
        <f t="shared" si="210"/>
        <v>0</v>
      </c>
      <c r="K562" s="210" t="s">
        <v>119</v>
      </c>
      <c r="L562" s="39"/>
      <c r="M562" s="215" t="s">
        <v>1</v>
      </c>
      <c r="N562" s="216" t="s">
        <v>39</v>
      </c>
      <c r="O562" s="71"/>
      <c r="P562" s="174">
        <f t="shared" si="211"/>
        <v>0</v>
      </c>
      <c r="Q562" s="174">
        <v>0</v>
      </c>
      <c r="R562" s="174">
        <f t="shared" si="212"/>
        <v>0</v>
      </c>
      <c r="S562" s="174">
        <v>0</v>
      </c>
      <c r="T562" s="175">
        <f t="shared" si="213"/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76" t="s">
        <v>82</v>
      </c>
      <c r="AT562" s="176" t="s">
        <v>1244</v>
      </c>
      <c r="AU562" s="176" t="s">
        <v>82</v>
      </c>
      <c r="AY562" s="17" t="s">
        <v>120</v>
      </c>
      <c r="BE562" s="177">
        <f t="shared" si="214"/>
        <v>0</v>
      </c>
      <c r="BF562" s="177">
        <f t="shared" si="215"/>
        <v>0</v>
      </c>
      <c r="BG562" s="177">
        <f t="shared" si="216"/>
        <v>0</v>
      </c>
      <c r="BH562" s="177">
        <f t="shared" si="217"/>
        <v>0</v>
      </c>
      <c r="BI562" s="177">
        <f t="shared" si="218"/>
        <v>0</v>
      </c>
      <c r="BJ562" s="17" t="s">
        <v>82</v>
      </c>
      <c r="BK562" s="177">
        <f t="shared" si="219"/>
        <v>0</v>
      </c>
      <c r="BL562" s="17" t="s">
        <v>82</v>
      </c>
      <c r="BM562" s="176" t="s">
        <v>1732</v>
      </c>
    </row>
    <row r="563" spans="1:65" s="2" customFormat="1" ht="24.2" customHeight="1">
      <c r="A563" s="34"/>
      <c r="B563" s="35"/>
      <c r="C563" s="208" t="s">
        <v>1733</v>
      </c>
      <c r="D563" s="208" t="s">
        <v>1244</v>
      </c>
      <c r="E563" s="209" t="s">
        <v>1734</v>
      </c>
      <c r="F563" s="210" t="s">
        <v>1735</v>
      </c>
      <c r="G563" s="211" t="s">
        <v>118</v>
      </c>
      <c r="H563" s="212">
        <v>1</v>
      </c>
      <c r="I563" s="213"/>
      <c r="J563" s="214">
        <f t="shared" si="210"/>
        <v>0</v>
      </c>
      <c r="K563" s="210" t="s">
        <v>119</v>
      </c>
      <c r="L563" s="39"/>
      <c r="M563" s="215" t="s">
        <v>1</v>
      </c>
      <c r="N563" s="216" t="s">
        <v>39</v>
      </c>
      <c r="O563" s="71"/>
      <c r="P563" s="174">
        <f t="shared" si="211"/>
        <v>0</v>
      </c>
      <c r="Q563" s="174">
        <v>0</v>
      </c>
      <c r="R563" s="174">
        <f t="shared" si="212"/>
        <v>0</v>
      </c>
      <c r="S563" s="174">
        <v>0</v>
      </c>
      <c r="T563" s="175">
        <f t="shared" si="213"/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76" t="s">
        <v>82</v>
      </c>
      <c r="AT563" s="176" t="s">
        <v>1244</v>
      </c>
      <c r="AU563" s="176" t="s">
        <v>82</v>
      </c>
      <c r="AY563" s="17" t="s">
        <v>120</v>
      </c>
      <c r="BE563" s="177">
        <f t="shared" si="214"/>
        <v>0</v>
      </c>
      <c r="BF563" s="177">
        <f t="shared" si="215"/>
        <v>0</v>
      </c>
      <c r="BG563" s="177">
        <f t="shared" si="216"/>
        <v>0</v>
      </c>
      <c r="BH563" s="177">
        <f t="shared" si="217"/>
        <v>0</v>
      </c>
      <c r="BI563" s="177">
        <f t="shared" si="218"/>
        <v>0</v>
      </c>
      <c r="BJ563" s="17" t="s">
        <v>82</v>
      </c>
      <c r="BK563" s="177">
        <f t="shared" si="219"/>
        <v>0</v>
      </c>
      <c r="BL563" s="17" t="s">
        <v>82</v>
      </c>
      <c r="BM563" s="176" t="s">
        <v>1736</v>
      </c>
    </row>
    <row r="564" spans="1:65" s="2" customFormat="1" ht="16.5" customHeight="1">
      <c r="A564" s="34"/>
      <c r="B564" s="35"/>
      <c r="C564" s="208" t="s">
        <v>1737</v>
      </c>
      <c r="D564" s="208" t="s">
        <v>1244</v>
      </c>
      <c r="E564" s="209" t="s">
        <v>1738</v>
      </c>
      <c r="F564" s="210" t="s">
        <v>1739</v>
      </c>
      <c r="G564" s="211" t="s">
        <v>118</v>
      </c>
      <c r="H564" s="212">
        <v>1</v>
      </c>
      <c r="I564" s="213"/>
      <c r="J564" s="214">
        <f t="shared" si="210"/>
        <v>0</v>
      </c>
      <c r="K564" s="210" t="s">
        <v>119</v>
      </c>
      <c r="L564" s="39"/>
      <c r="M564" s="215" t="s">
        <v>1</v>
      </c>
      <c r="N564" s="216" t="s">
        <v>39</v>
      </c>
      <c r="O564" s="71"/>
      <c r="P564" s="174">
        <f t="shared" si="211"/>
        <v>0</v>
      </c>
      <c r="Q564" s="174">
        <v>0</v>
      </c>
      <c r="R564" s="174">
        <f t="shared" si="212"/>
        <v>0</v>
      </c>
      <c r="S564" s="174">
        <v>0</v>
      </c>
      <c r="T564" s="175">
        <f t="shared" si="213"/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76" t="s">
        <v>82</v>
      </c>
      <c r="AT564" s="176" t="s">
        <v>1244</v>
      </c>
      <c r="AU564" s="176" t="s">
        <v>82</v>
      </c>
      <c r="AY564" s="17" t="s">
        <v>120</v>
      </c>
      <c r="BE564" s="177">
        <f t="shared" si="214"/>
        <v>0</v>
      </c>
      <c r="BF564" s="177">
        <f t="shared" si="215"/>
        <v>0</v>
      </c>
      <c r="BG564" s="177">
        <f t="shared" si="216"/>
        <v>0</v>
      </c>
      <c r="BH564" s="177">
        <f t="shared" si="217"/>
        <v>0</v>
      </c>
      <c r="BI564" s="177">
        <f t="shared" si="218"/>
        <v>0</v>
      </c>
      <c r="BJ564" s="17" t="s">
        <v>82</v>
      </c>
      <c r="BK564" s="177">
        <f t="shared" si="219"/>
        <v>0</v>
      </c>
      <c r="BL564" s="17" t="s">
        <v>82</v>
      </c>
      <c r="BM564" s="176" t="s">
        <v>1740</v>
      </c>
    </row>
    <row r="565" spans="1:65" s="2" customFormat="1" ht="24.2" customHeight="1">
      <c r="A565" s="34"/>
      <c r="B565" s="35"/>
      <c r="C565" s="208" t="s">
        <v>1741</v>
      </c>
      <c r="D565" s="208" t="s">
        <v>1244</v>
      </c>
      <c r="E565" s="209" t="s">
        <v>1742</v>
      </c>
      <c r="F565" s="210" t="s">
        <v>1743</v>
      </c>
      <c r="G565" s="211" t="s">
        <v>118</v>
      </c>
      <c r="H565" s="212">
        <v>1</v>
      </c>
      <c r="I565" s="213"/>
      <c r="J565" s="214">
        <f t="shared" si="210"/>
        <v>0</v>
      </c>
      <c r="K565" s="210" t="s">
        <v>119</v>
      </c>
      <c r="L565" s="39"/>
      <c r="M565" s="215" t="s">
        <v>1</v>
      </c>
      <c r="N565" s="216" t="s">
        <v>39</v>
      </c>
      <c r="O565" s="71"/>
      <c r="P565" s="174">
        <f t="shared" si="211"/>
        <v>0</v>
      </c>
      <c r="Q565" s="174">
        <v>0</v>
      </c>
      <c r="R565" s="174">
        <f t="shared" si="212"/>
        <v>0</v>
      </c>
      <c r="S565" s="174">
        <v>0</v>
      </c>
      <c r="T565" s="175">
        <f t="shared" si="213"/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76" t="s">
        <v>82</v>
      </c>
      <c r="AT565" s="176" t="s">
        <v>1244</v>
      </c>
      <c r="AU565" s="176" t="s">
        <v>82</v>
      </c>
      <c r="AY565" s="17" t="s">
        <v>120</v>
      </c>
      <c r="BE565" s="177">
        <f t="shared" si="214"/>
        <v>0</v>
      </c>
      <c r="BF565" s="177">
        <f t="shared" si="215"/>
        <v>0</v>
      </c>
      <c r="BG565" s="177">
        <f t="shared" si="216"/>
        <v>0</v>
      </c>
      <c r="BH565" s="177">
        <f t="shared" si="217"/>
        <v>0</v>
      </c>
      <c r="BI565" s="177">
        <f t="shared" si="218"/>
        <v>0</v>
      </c>
      <c r="BJ565" s="17" t="s">
        <v>82</v>
      </c>
      <c r="BK565" s="177">
        <f t="shared" si="219"/>
        <v>0</v>
      </c>
      <c r="BL565" s="17" t="s">
        <v>82</v>
      </c>
      <c r="BM565" s="176" t="s">
        <v>1744</v>
      </c>
    </row>
    <row r="566" spans="1:65" s="2" customFormat="1" ht="24.2" customHeight="1">
      <c r="A566" s="34"/>
      <c r="B566" s="35"/>
      <c r="C566" s="208" t="s">
        <v>1745</v>
      </c>
      <c r="D566" s="208" t="s">
        <v>1244</v>
      </c>
      <c r="E566" s="209" t="s">
        <v>1746</v>
      </c>
      <c r="F566" s="210" t="s">
        <v>1747</v>
      </c>
      <c r="G566" s="211" t="s">
        <v>118</v>
      </c>
      <c r="H566" s="212">
        <v>1</v>
      </c>
      <c r="I566" s="213"/>
      <c r="J566" s="214">
        <f t="shared" si="210"/>
        <v>0</v>
      </c>
      <c r="K566" s="210" t="s">
        <v>119</v>
      </c>
      <c r="L566" s="39"/>
      <c r="M566" s="215" t="s">
        <v>1</v>
      </c>
      <c r="N566" s="216" t="s">
        <v>39</v>
      </c>
      <c r="O566" s="71"/>
      <c r="P566" s="174">
        <f t="shared" si="211"/>
        <v>0</v>
      </c>
      <c r="Q566" s="174">
        <v>0</v>
      </c>
      <c r="R566" s="174">
        <f t="shared" si="212"/>
        <v>0</v>
      </c>
      <c r="S566" s="174">
        <v>0</v>
      </c>
      <c r="T566" s="175">
        <f t="shared" si="213"/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76" t="s">
        <v>82</v>
      </c>
      <c r="AT566" s="176" t="s">
        <v>1244</v>
      </c>
      <c r="AU566" s="176" t="s">
        <v>82</v>
      </c>
      <c r="AY566" s="17" t="s">
        <v>120</v>
      </c>
      <c r="BE566" s="177">
        <f t="shared" si="214"/>
        <v>0</v>
      </c>
      <c r="BF566" s="177">
        <f t="shared" si="215"/>
        <v>0</v>
      </c>
      <c r="BG566" s="177">
        <f t="shared" si="216"/>
        <v>0</v>
      </c>
      <c r="BH566" s="177">
        <f t="shared" si="217"/>
        <v>0</v>
      </c>
      <c r="BI566" s="177">
        <f t="shared" si="218"/>
        <v>0</v>
      </c>
      <c r="BJ566" s="17" t="s">
        <v>82</v>
      </c>
      <c r="BK566" s="177">
        <f t="shared" si="219"/>
        <v>0</v>
      </c>
      <c r="BL566" s="17" t="s">
        <v>82</v>
      </c>
      <c r="BM566" s="176" t="s">
        <v>1748</v>
      </c>
    </row>
    <row r="567" spans="1:65" s="2" customFormat="1" ht="24.2" customHeight="1">
      <c r="A567" s="34"/>
      <c r="B567" s="35"/>
      <c r="C567" s="208" t="s">
        <v>1749</v>
      </c>
      <c r="D567" s="208" t="s">
        <v>1244</v>
      </c>
      <c r="E567" s="209" t="s">
        <v>1750</v>
      </c>
      <c r="F567" s="210" t="s">
        <v>1751</v>
      </c>
      <c r="G567" s="211" t="s">
        <v>118</v>
      </c>
      <c r="H567" s="212">
        <v>1</v>
      </c>
      <c r="I567" s="213"/>
      <c r="J567" s="214">
        <f t="shared" si="210"/>
        <v>0</v>
      </c>
      <c r="K567" s="210" t="s">
        <v>119</v>
      </c>
      <c r="L567" s="39"/>
      <c r="M567" s="215" t="s">
        <v>1</v>
      </c>
      <c r="N567" s="216" t="s">
        <v>39</v>
      </c>
      <c r="O567" s="71"/>
      <c r="P567" s="174">
        <f t="shared" si="211"/>
        <v>0</v>
      </c>
      <c r="Q567" s="174">
        <v>0</v>
      </c>
      <c r="R567" s="174">
        <f t="shared" si="212"/>
        <v>0</v>
      </c>
      <c r="S567" s="174">
        <v>0</v>
      </c>
      <c r="T567" s="175">
        <f t="shared" si="213"/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76" t="s">
        <v>82</v>
      </c>
      <c r="AT567" s="176" t="s">
        <v>1244</v>
      </c>
      <c r="AU567" s="176" t="s">
        <v>82</v>
      </c>
      <c r="AY567" s="17" t="s">
        <v>120</v>
      </c>
      <c r="BE567" s="177">
        <f t="shared" si="214"/>
        <v>0</v>
      </c>
      <c r="BF567" s="177">
        <f t="shared" si="215"/>
        <v>0</v>
      </c>
      <c r="BG567" s="177">
        <f t="shared" si="216"/>
        <v>0</v>
      </c>
      <c r="BH567" s="177">
        <f t="shared" si="217"/>
        <v>0</v>
      </c>
      <c r="BI567" s="177">
        <f t="shared" si="218"/>
        <v>0</v>
      </c>
      <c r="BJ567" s="17" t="s">
        <v>82</v>
      </c>
      <c r="BK567" s="177">
        <f t="shared" si="219"/>
        <v>0</v>
      </c>
      <c r="BL567" s="17" t="s">
        <v>82</v>
      </c>
      <c r="BM567" s="176" t="s">
        <v>1752</v>
      </c>
    </row>
    <row r="568" spans="1:65" s="2" customFormat="1" ht="24.2" customHeight="1">
      <c r="A568" s="34"/>
      <c r="B568" s="35"/>
      <c r="C568" s="208" t="s">
        <v>1753</v>
      </c>
      <c r="D568" s="208" t="s">
        <v>1244</v>
      </c>
      <c r="E568" s="209" t="s">
        <v>1754</v>
      </c>
      <c r="F568" s="210" t="s">
        <v>1755</v>
      </c>
      <c r="G568" s="211" t="s">
        <v>118</v>
      </c>
      <c r="H568" s="212">
        <v>1</v>
      </c>
      <c r="I568" s="213"/>
      <c r="J568" s="214">
        <f t="shared" si="210"/>
        <v>0</v>
      </c>
      <c r="K568" s="210" t="s">
        <v>119</v>
      </c>
      <c r="L568" s="39"/>
      <c r="M568" s="215" t="s">
        <v>1</v>
      </c>
      <c r="N568" s="216" t="s">
        <v>39</v>
      </c>
      <c r="O568" s="71"/>
      <c r="P568" s="174">
        <f t="shared" si="211"/>
        <v>0</v>
      </c>
      <c r="Q568" s="174">
        <v>0</v>
      </c>
      <c r="R568" s="174">
        <f t="shared" si="212"/>
        <v>0</v>
      </c>
      <c r="S568" s="174">
        <v>0</v>
      </c>
      <c r="T568" s="175">
        <f t="shared" si="213"/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76" t="s">
        <v>82</v>
      </c>
      <c r="AT568" s="176" t="s">
        <v>1244</v>
      </c>
      <c r="AU568" s="176" t="s">
        <v>82</v>
      </c>
      <c r="AY568" s="17" t="s">
        <v>120</v>
      </c>
      <c r="BE568" s="177">
        <f t="shared" si="214"/>
        <v>0</v>
      </c>
      <c r="BF568" s="177">
        <f t="shared" si="215"/>
        <v>0</v>
      </c>
      <c r="BG568" s="177">
        <f t="shared" si="216"/>
        <v>0</v>
      </c>
      <c r="BH568" s="177">
        <f t="shared" si="217"/>
        <v>0</v>
      </c>
      <c r="BI568" s="177">
        <f t="shared" si="218"/>
        <v>0</v>
      </c>
      <c r="BJ568" s="17" t="s">
        <v>82</v>
      </c>
      <c r="BK568" s="177">
        <f t="shared" si="219"/>
        <v>0</v>
      </c>
      <c r="BL568" s="17" t="s">
        <v>82</v>
      </c>
      <c r="BM568" s="176" t="s">
        <v>1756</v>
      </c>
    </row>
    <row r="569" spans="1:65" s="2" customFormat="1" ht="16.5" customHeight="1">
      <c r="A569" s="34"/>
      <c r="B569" s="35"/>
      <c r="C569" s="208" t="s">
        <v>1757</v>
      </c>
      <c r="D569" s="208" t="s">
        <v>1244</v>
      </c>
      <c r="E569" s="209" t="s">
        <v>1758</v>
      </c>
      <c r="F569" s="210" t="s">
        <v>1759</v>
      </c>
      <c r="G569" s="211" t="s">
        <v>118</v>
      </c>
      <c r="H569" s="212">
        <v>1</v>
      </c>
      <c r="I569" s="213"/>
      <c r="J569" s="214">
        <f t="shared" si="210"/>
        <v>0</v>
      </c>
      <c r="K569" s="210" t="s">
        <v>119</v>
      </c>
      <c r="L569" s="39"/>
      <c r="M569" s="215" t="s">
        <v>1</v>
      </c>
      <c r="N569" s="216" t="s">
        <v>39</v>
      </c>
      <c r="O569" s="71"/>
      <c r="P569" s="174">
        <f t="shared" si="211"/>
        <v>0</v>
      </c>
      <c r="Q569" s="174">
        <v>0</v>
      </c>
      <c r="R569" s="174">
        <f t="shared" si="212"/>
        <v>0</v>
      </c>
      <c r="S569" s="174">
        <v>0</v>
      </c>
      <c r="T569" s="175">
        <f t="shared" si="213"/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76" t="s">
        <v>82</v>
      </c>
      <c r="AT569" s="176" t="s">
        <v>1244</v>
      </c>
      <c r="AU569" s="176" t="s">
        <v>82</v>
      </c>
      <c r="AY569" s="17" t="s">
        <v>120</v>
      </c>
      <c r="BE569" s="177">
        <f t="shared" si="214"/>
        <v>0</v>
      </c>
      <c r="BF569" s="177">
        <f t="shared" si="215"/>
        <v>0</v>
      </c>
      <c r="BG569" s="177">
        <f t="shared" si="216"/>
        <v>0</v>
      </c>
      <c r="BH569" s="177">
        <f t="shared" si="217"/>
        <v>0</v>
      </c>
      <c r="BI569" s="177">
        <f t="shared" si="218"/>
        <v>0</v>
      </c>
      <c r="BJ569" s="17" t="s">
        <v>82</v>
      </c>
      <c r="BK569" s="177">
        <f t="shared" si="219"/>
        <v>0</v>
      </c>
      <c r="BL569" s="17" t="s">
        <v>82</v>
      </c>
      <c r="BM569" s="176" t="s">
        <v>1760</v>
      </c>
    </row>
    <row r="570" spans="1:65" s="2" customFormat="1" ht="16.5" customHeight="1">
      <c r="A570" s="34"/>
      <c r="B570" s="35"/>
      <c r="C570" s="208" t="s">
        <v>1761</v>
      </c>
      <c r="D570" s="208" t="s">
        <v>1244</v>
      </c>
      <c r="E570" s="209" t="s">
        <v>1762</v>
      </c>
      <c r="F570" s="210" t="s">
        <v>1763</v>
      </c>
      <c r="G570" s="211" t="s">
        <v>118</v>
      </c>
      <c r="H570" s="212">
        <v>1</v>
      </c>
      <c r="I570" s="213"/>
      <c r="J570" s="214">
        <f t="shared" si="210"/>
        <v>0</v>
      </c>
      <c r="K570" s="210" t="s">
        <v>119</v>
      </c>
      <c r="L570" s="39"/>
      <c r="M570" s="215" t="s">
        <v>1</v>
      </c>
      <c r="N570" s="216" t="s">
        <v>39</v>
      </c>
      <c r="O570" s="71"/>
      <c r="P570" s="174">
        <f t="shared" si="211"/>
        <v>0</v>
      </c>
      <c r="Q570" s="174">
        <v>0</v>
      </c>
      <c r="R570" s="174">
        <f t="shared" si="212"/>
        <v>0</v>
      </c>
      <c r="S570" s="174">
        <v>0</v>
      </c>
      <c r="T570" s="175">
        <f t="shared" si="213"/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76" t="s">
        <v>82</v>
      </c>
      <c r="AT570" s="176" t="s">
        <v>1244</v>
      </c>
      <c r="AU570" s="176" t="s">
        <v>82</v>
      </c>
      <c r="AY570" s="17" t="s">
        <v>120</v>
      </c>
      <c r="BE570" s="177">
        <f t="shared" si="214"/>
        <v>0</v>
      </c>
      <c r="BF570" s="177">
        <f t="shared" si="215"/>
        <v>0</v>
      </c>
      <c r="BG570" s="177">
        <f t="shared" si="216"/>
        <v>0</v>
      </c>
      <c r="BH570" s="177">
        <f t="shared" si="217"/>
        <v>0</v>
      </c>
      <c r="BI570" s="177">
        <f t="shared" si="218"/>
        <v>0</v>
      </c>
      <c r="BJ570" s="17" t="s">
        <v>82</v>
      </c>
      <c r="BK570" s="177">
        <f t="shared" si="219"/>
        <v>0</v>
      </c>
      <c r="BL570" s="17" t="s">
        <v>82</v>
      </c>
      <c r="BM570" s="176" t="s">
        <v>1764</v>
      </c>
    </row>
    <row r="571" spans="1:65" s="2" customFormat="1" ht="16.5" customHeight="1">
      <c r="A571" s="34"/>
      <c r="B571" s="35"/>
      <c r="C571" s="208" t="s">
        <v>1765</v>
      </c>
      <c r="D571" s="208" t="s">
        <v>1244</v>
      </c>
      <c r="E571" s="209" t="s">
        <v>1766</v>
      </c>
      <c r="F571" s="210" t="s">
        <v>1767</v>
      </c>
      <c r="G571" s="211" t="s">
        <v>118</v>
      </c>
      <c r="H571" s="212">
        <v>1</v>
      </c>
      <c r="I571" s="213"/>
      <c r="J571" s="214">
        <f t="shared" si="210"/>
        <v>0</v>
      </c>
      <c r="K571" s="210" t="s">
        <v>119</v>
      </c>
      <c r="L571" s="39"/>
      <c r="M571" s="215" t="s">
        <v>1</v>
      </c>
      <c r="N571" s="216" t="s">
        <v>39</v>
      </c>
      <c r="O571" s="71"/>
      <c r="P571" s="174">
        <f t="shared" si="211"/>
        <v>0</v>
      </c>
      <c r="Q571" s="174">
        <v>0</v>
      </c>
      <c r="R571" s="174">
        <f t="shared" si="212"/>
        <v>0</v>
      </c>
      <c r="S571" s="174">
        <v>0</v>
      </c>
      <c r="T571" s="175">
        <f t="shared" si="213"/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76" t="s">
        <v>82</v>
      </c>
      <c r="AT571" s="176" t="s">
        <v>1244</v>
      </c>
      <c r="AU571" s="176" t="s">
        <v>82</v>
      </c>
      <c r="AY571" s="17" t="s">
        <v>120</v>
      </c>
      <c r="BE571" s="177">
        <f t="shared" si="214"/>
        <v>0</v>
      </c>
      <c r="BF571" s="177">
        <f t="shared" si="215"/>
        <v>0</v>
      </c>
      <c r="BG571" s="177">
        <f t="shared" si="216"/>
        <v>0</v>
      </c>
      <c r="BH571" s="177">
        <f t="shared" si="217"/>
        <v>0</v>
      </c>
      <c r="BI571" s="177">
        <f t="shared" si="218"/>
        <v>0</v>
      </c>
      <c r="BJ571" s="17" t="s">
        <v>82</v>
      </c>
      <c r="BK571" s="177">
        <f t="shared" si="219"/>
        <v>0</v>
      </c>
      <c r="BL571" s="17" t="s">
        <v>82</v>
      </c>
      <c r="BM571" s="176" t="s">
        <v>1768</v>
      </c>
    </row>
    <row r="572" spans="1:65" s="2" customFormat="1" ht="16.5" customHeight="1">
      <c r="A572" s="34"/>
      <c r="B572" s="35"/>
      <c r="C572" s="208" t="s">
        <v>1769</v>
      </c>
      <c r="D572" s="208" t="s">
        <v>1244</v>
      </c>
      <c r="E572" s="209" t="s">
        <v>1770</v>
      </c>
      <c r="F572" s="210" t="s">
        <v>1771</v>
      </c>
      <c r="G572" s="211" t="s">
        <v>118</v>
      </c>
      <c r="H572" s="212">
        <v>1</v>
      </c>
      <c r="I572" s="213"/>
      <c r="J572" s="214">
        <f t="shared" si="210"/>
        <v>0</v>
      </c>
      <c r="K572" s="210" t="s">
        <v>119</v>
      </c>
      <c r="L572" s="39"/>
      <c r="M572" s="215" t="s">
        <v>1</v>
      </c>
      <c r="N572" s="216" t="s">
        <v>39</v>
      </c>
      <c r="O572" s="71"/>
      <c r="P572" s="174">
        <f t="shared" si="211"/>
        <v>0</v>
      </c>
      <c r="Q572" s="174">
        <v>0</v>
      </c>
      <c r="R572" s="174">
        <f t="shared" si="212"/>
        <v>0</v>
      </c>
      <c r="S572" s="174">
        <v>0</v>
      </c>
      <c r="T572" s="175">
        <f t="shared" si="213"/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76" t="s">
        <v>82</v>
      </c>
      <c r="AT572" s="176" t="s">
        <v>1244</v>
      </c>
      <c r="AU572" s="176" t="s">
        <v>82</v>
      </c>
      <c r="AY572" s="17" t="s">
        <v>120</v>
      </c>
      <c r="BE572" s="177">
        <f t="shared" si="214"/>
        <v>0</v>
      </c>
      <c r="BF572" s="177">
        <f t="shared" si="215"/>
        <v>0</v>
      </c>
      <c r="BG572" s="177">
        <f t="shared" si="216"/>
        <v>0</v>
      </c>
      <c r="BH572" s="177">
        <f t="shared" si="217"/>
        <v>0</v>
      </c>
      <c r="BI572" s="177">
        <f t="shared" si="218"/>
        <v>0</v>
      </c>
      <c r="BJ572" s="17" t="s">
        <v>82</v>
      </c>
      <c r="BK572" s="177">
        <f t="shared" si="219"/>
        <v>0</v>
      </c>
      <c r="BL572" s="17" t="s">
        <v>82</v>
      </c>
      <c r="BM572" s="176" t="s">
        <v>1772</v>
      </c>
    </row>
    <row r="573" spans="1:65" s="2" customFormat="1" ht="16.5" customHeight="1">
      <c r="A573" s="34"/>
      <c r="B573" s="35"/>
      <c r="C573" s="208" t="s">
        <v>1773</v>
      </c>
      <c r="D573" s="208" t="s">
        <v>1244</v>
      </c>
      <c r="E573" s="209" t="s">
        <v>1774</v>
      </c>
      <c r="F573" s="210" t="s">
        <v>1775</v>
      </c>
      <c r="G573" s="211" t="s">
        <v>118</v>
      </c>
      <c r="H573" s="212">
        <v>1</v>
      </c>
      <c r="I573" s="213"/>
      <c r="J573" s="214">
        <f t="shared" si="210"/>
        <v>0</v>
      </c>
      <c r="K573" s="210" t="s">
        <v>119</v>
      </c>
      <c r="L573" s="39"/>
      <c r="M573" s="215" t="s">
        <v>1</v>
      </c>
      <c r="N573" s="216" t="s">
        <v>39</v>
      </c>
      <c r="O573" s="71"/>
      <c r="P573" s="174">
        <f t="shared" si="211"/>
        <v>0</v>
      </c>
      <c r="Q573" s="174">
        <v>0</v>
      </c>
      <c r="R573" s="174">
        <f t="shared" si="212"/>
        <v>0</v>
      </c>
      <c r="S573" s="174">
        <v>0</v>
      </c>
      <c r="T573" s="175">
        <f t="shared" si="213"/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76" t="s">
        <v>82</v>
      </c>
      <c r="AT573" s="176" t="s">
        <v>1244</v>
      </c>
      <c r="AU573" s="176" t="s">
        <v>82</v>
      </c>
      <c r="AY573" s="17" t="s">
        <v>120</v>
      </c>
      <c r="BE573" s="177">
        <f t="shared" si="214"/>
        <v>0</v>
      </c>
      <c r="BF573" s="177">
        <f t="shared" si="215"/>
        <v>0</v>
      </c>
      <c r="BG573" s="177">
        <f t="shared" si="216"/>
        <v>0</v>
      </c>
      <c r="BH573" s="177">
        <f t="shared" si="217"/>
        <v>0</v>
      </c>
      <c r="BI573" s="177">
        <f t="shared" si="218"/>
        <v>0</v>
      </c>
      <c r="BJ573" s="17" t="s">
        <v>82</v>
      </c>
      <c r="BK573" s="177">
        <f t="shared" si="219"/>
        <v>0</v>
      </c>
      <c r="BL573" s="17" t="s">
        <v>82</v>
      </c>
      <c r="BM573" s="176" t="s">
        <v>1776</v>
      </c>
    </row>
    <row r="574" spans="1:65" s="2" customFormat="1" ht="16.5" customHeight="1">
      <c r="A574" s="34"/>
      <c r="B574" s="35"/>
      <c r="C574" s="208" t="s">
        <v>1777</v>
      </c>
      <c r="D574" s="208" t="s">
        <v>1244</v>
      </c>
      <c r="E574" s="209" t="s">
        <v>1778</v>
      </c>
      <c r="F574" s="210" t="s">
        <v>1779</v>
      </c>
      <c r="G574" s="211" t="s">
        <v>118</v>
      </c>
      <c r="H574" s="212">
        <v>1</v>
      </c>
      <c r="I574" s="213"/>
      <c r="J574" s="214">
        <f t="shared" si="210"/>
        <v>0</v>
      </c>
      <c r="K574" s="210" t="s">
        <v>119</v>
      </c>
      <c r="L574" s="39"/>
      <c r="M574" s="215" t="s">
        <v>1</v>
      </c>
      <c r="N574" s="216" t="s">
        <v>39</v>
      </c>
      <c r="O574" s="71"/>
      <c r="P574" s="174">
        <f t="shared" si="211"/>
        <v>0</v>
      </c>
      <c r="Q574" s="174">
        <v>0</v>
      </c>
      <c r="R574" s="174">
        <f t="shared" si="212"/>
        <v>0</v>
      </c>
      <c r="S574" s="174">
        <v>0</v>
      </c>
      <c r="T574" s="175">
        <f t="shared" si="213"/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76" t="s">
        <v>82</v>
      </c>
      <c r="AT574" s="176" t="s">
        <v>1244</v>
      </c>
      <c r="AU574" s="176" t="s">
        <v>82</v>
      </c>
      <c r="AY574" s="17" t="s">
        <v>120</v>
      </c>
      <c r="BE574" s="177">
        <f t="shared" si="214"/>
        <v>0</v>
      </c>
      <c r="BF574" s="177">
        <f t="shared" si="215"/>
        <v>0</v>
      </c>
      <c r="BG574" s="177">
        <f t="shared" si="216"/>
        <v>0</v>
      </c>
      <c r="BH574" s="177">
        <f t="shared" si="217"/>
        <v>0</v>
      </c>
      <c r="BI574" s="177">
        <f t="shared" si="218"/>
        <v>0</v>
      </c>
      <c r="BJ574" s="17" t="s">
        <v>82</v>
      </c>
      <c r="BK574" s="177">
        <f t="shared" si="219"/>
        <v>0</v>
      </c>
      <c r="BL574" s="17" t="s">
        <v>82</v>
      </c>
      <c r="BM574" s="176" t="s">
        <v>1780</v>
      </c>
    </row>
    <row r="575" spans="1:65" s="2" customFormat="1" ht="16.5" customHeight="1">
      <c r="A575" s="34"/>
      <c r="B575" s="35"/>
      <c r="C575" s="208" t="s">
        <v>1781</v>
      </c>
      <c r="D575" s="208" t="s">
        <v>1244</v>
      </c>
      <c r="E575" s="209" t="s">
        <v>1782</v>
      </c>
      <c r="F575" s="210" t="s">
        <v>1783</v>
      </c>
      <c r="G575" s="211" t="s">
        <v>118</v>
      </c>
      <c r="H575" s="212">
        <v>1</v>
      </c>
      <c r="I575" s="213"/>
      <c r="J575" s="214">
        <f t="shared" si="210"/>
        <v>0</v>
      </c>
      <c r="K575" s="210" t="s">
        <v>119</v>
      </c>
      <c r="L575" s="39"/>
      <c r="M575" s="215" t="s">
        <v>1</v>
      </c>
      <c r="N575" s="216" t="s">
        <v>39</v>
      </c>
      <c r="O575" s="71"/>
      <c r="P575" s="174">
        <f t="shared" si="211"/>
        <v>0</v>
      </c>
      <c r="Q575" s="174">
        <v>0</v>
      </c>
      <c r="R575" s="174">
        <f t="shared" si="212"/>
        <v>0</v>
      </c>
      <c r="S575" s="174">
        <v>0</v>
      </c>
      <c r="T575" s="175">
        <f t="shared" si="213"/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76" t="s">
        <v>82</v>
      </c>
      <c r="AT575" s="176" t="s">
        <v>1244</v>
      </c>
      <c r="AU575" s="176" t="s">
        <v>82</v>
      </c>
      <c r="AY575" s="17" t="s">
        <v>120</v>
      </c>
      <c r="BE575" s="177">
        <f t="shared" si="214"/>
        <v>0</v>
      </c>
      <c r="BF575" s="177">
        <f t="shared" si="215"/>
        <v>0</v>
      </c>
      <c r="BG575" s="177">
        <f t="shared" si="216"/>
        <v>0</v>
      </c>
      <c r="BH575" s="177">
        <f t="shared" si="217"/>
        <v>0</v>
      </c>
      <c r="BI575" s="177">
        <f t="shared" si="218"/>
        <v>0</v>
      </c>
      <c r="BJ575" s="17" t="s">
        <v>82</v>
      </c>
      <c r="BK575" s="177">
        <f t="shared" si="219"/>
        <v>0</v>
      </c>
      <c r="BL575" s="17" t="s">
        <v>82</v>
      </c>
      <c r="BM575" s="176" t="s">
        <v>1784</v>
      </c>
    </row>
    <row r="576" spans="1:65" s="2" customFormat="1" ht="16.5" customHeight="1">
      <c r="A576" s="34"/>
      <c r="B576" s="35"/>
      <c r="C576" s="208" t="s">
        <v>1785</v>
      </c>
      <c r="D576" s="208" t="s">
        <v>1244</v>
      </c>
      <c r="E576" s="209" t="s">
        <v>1786</v>
      </c>
      <c r="F576" s="210" t="s">
        <v>1787</v>
      </c>
      <c r="G576" s="211" t="s">
        <v>118</v>
      </c>
      <c r="H576" s="212">
        <v>4</v>
      </c>
      <c r="I576" s="213"/>
      <c r="J576" s="214">
        <f t="shared" si="210"/>
        <v>0</v>
      </c>
      <c r="K576" s="210" t="s">
        <v>119</v>
      </c>
      <c r="L576" s="39"/>
      <c r="M576" s="215" t="s">
        <v>1</v>
      </c>
      <c r="N576" s="216" t="s">
        <v>39</v>
      </c>
      <c r="O576" s="71"/>
      <c r="P576" s="174">
        <f t="shared" si="211"/>
        <v>0</v>
      </c>
      <c r="Q576" s="174">
        <v>0</v>
      </c>
      <c r="R576" s="174">
        <f t="shared" si="212"/>
        <v>0</v>
      </c>
      <c r="S576" s="174">
        <v>0</v>
      </c>
      <c r="T576" s="175">
        <f t="shared" si="213"/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76" t="s">
        <v>82</v>
      </c>
      <c r="AT576" s="176" t="s">
        <v>1244</v>
      </c>
      <c r="AU576" s="176" t="s">
        <v>82</v>
      </c>
      <c r="AY576" s="17" t="s">
        <v>120</v>
      </c>
      <c r="BE576" s="177">
        <f t="shared" si="214"/>
        <v>0</v>
      </c>
      <c r="BF576" s="177">
        <f t="shared" si="215"/>
        <v>0</v>
      </c>
      <c r="BG576" s="177">
        <f t="shared" si="216"/>
        <v>0</v>
      </c>
      <c r="BH576" s="177">
        <f t="shared" si="217"/>
        <v>0</v>
      </c>
      <c r="BI576" s="177">
        <f t="shared" si="218"/>
        <v>0</v>
      </c>
      <c r="BJ576" s="17" t="s">
        <v>82</v>
      </c>
      <c r="BK576" s="177">
        <f t="shared" si="219"/>
        <v>0</v>
      </c>
      <c r="BL576" s="17" t="s">
        <v>82</v>
      </c>
      <c r="BM576" s="176" t="s">
        <v>1788</v>
      </c>
    </row>
    <row r="577" spans="1:65" s="11" customFormat="1" ht="11.25">
      <c r="B577" s="178"/>
      <c r="C577" s="179"/>
      <c r="D577" s="180" t="s">
        <v>122</v>
      </c>
      <c r="E577" s="181" t="s">
        <v>1</v>
      </c>
      <c r="F577" s="182" t="s">
        <v>252</v>
      </c>
      <c r="G577" s="179"/>
      <c r="H577" s="183">
        <v>4</v>
      </c>
      <c r="I577" s="184"/>
      <c r="J577" s="179"/>
      <c r="K577" s="179"/>
      <c r="L577" s="185"/>
      <c r="M577" s="186"/>
      <c r="N577" s="187"/>
      <c r="O577" s="187"/>
      <c r="P577" s="187"/>
      <c r="Q577" s="187"/>
      <c r="R577" s="187"/>
      <c r="S577" s="187"/>
      <c r="T577" s="188"/>
      <c r="AT577" s="189" t="s">
        <v>122</v>
      </c>
      <c r="AU577" s="189" t="s">
        <v>82</v>
      </c>
      <c r="AV577" s="11" t="s">
        <v>84</v>
      </c>
      <c r="AW577" s="11" t="s">
        <v>30</v>
      </c>
      <c r="AX577" s="11" t="s">
        <v>82</v>
      </c>
      <c r="AY577" s="189" t="s">
        <v>120</v>
      </c>
    </row>
    <row r="578" spans="1:65" s="2" customFormat="1" ht="24.2" customHeight="1">
      <c r="A578" s="34"/>
      <c r="B578" s="35"/>
      <c r="C578" s="208" t="s">
        <v>1789</v>
      </c>
      <c r="D578" s="208" t="s">
        <v>1244</v>
      </c>
      <c r="E578" s="209" t="s">
        <v>1790</v>
      </c>
      <c r="F578" s="210" t="s">
        <v>1791</v>
      </c>
      <c r="G578" s="211" t="s">
        <v>118</v>
      </c>
      <c r="H578" s="212">
        <v>1</v>
      </c>
      <c r="I578" s="213"/>
      <c r="J578" s="214">
        <f t="shared" ref="J578:J584" si="220">ROUND(I578*H578,2)</f>
        <v>0</v>
      </c>
      <c r="K578" s="210" t="s">
        <v>119</v>
      </c>
      <c r="L578" s="39"/>
      <c r="M578" s="215" t="s">
        <v>1</v>
      </c>
      <c r="N578" s="216" t="s">
        <v>39</v>
      </c>
      <c r="O578" s="71"/>
      <c r="P578" s="174">
        <f t="shared" ref="P578:P584" si="221">O578*H578</f>
        <v>0</v>
      </c>
      <c r="Q578" s="174">
        <v>0</v>
      </c>
      <c r="R578" s="174">
        <f t="shared" ref="R578:R584" si="222">Q578*H578</f>
        <v>0</v>
      </c>
      <c r="S578" s="174">
        <v>0</v>
      </c>
      <c r="T578" s="175">
        <f t="shared" ref="T578:T584" si="223"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76" t="s">
        <v>82</v>
      </c>
      <c r="AT578" s="176" t="s">
        <v>1244</v>
      </c>
      <c r="AU578" s="176" t="s">
        <v>82</v>
      </c>
      <c r="AY578" s="17" t="s">
        <v>120</v>
      </c>
      <c r="BE578" s="177">
        <f t="shared" ref="BE578:BE584" si="224">IF(N578="základní",J578,0)</f>
        <v>0</v>
      </c>
      <c r="BF578" s="177">
        <f t="shared" ref="BF578:BF584" si="225">IF(N578="snížená",J578,0)</f>
        <v>0</v>
      </c>
      <c r="BG578" s="177">
        <f t="shared" ref="BG578:BG584" si="226">IF(N578="zákl. přenesená",J578,0)</f>
        <v>0</v>
      </c>
      <c r="BH578" s="177">
        <f t="shared" ref="BH578:BH584" si="227">IF(N578="sníž. přenesená",J578,0)</f>
        <v>0</v>
      </c>
      <c r="BI578" s="177">
        <f t="shared" ref="BI578:BI584" si="228">IF(N578="nulová",J578,0)</f>
        <v>0</v>
      </c>
      <c r="BJ578" s="17" t="s">
        <v>82</v>
      </c>
      <c r="BK578" s="177">
        <f t="shared" ref="BK578:BK584" si="229">ROUND(I578*H578,2)</f>
        <v>0</v>
      </c>
      <c r="BL578" s="17" t="s">
        <v>82</v>
      </c>
      <c r="BM578" s="176" t="s">
        <v>1792</v>
      </c>
    </row>
    <row r="579" spans="1:65" s="2" customFormat="1" ht="21.75" customHeight="1">
      <c r="A579" s="34"/>
      <c r="B579" s="35"/>
      <c r="C579" s="208" t="s">
        <v>1793</v>
      </c>
      <c r="D579" s="208" t="s">
        <v>1244</v>
      </c>
      <c r="E579" s="209" t="s">
        <v>1794</v>
      </c>
      <c r="F579" s="210" t="s">
        <v>1795</v>
      </c>
      <c r="G579" s="211" t="s">
        <v>118</v>
      </c>
      <c r="H579" s="212">
        <v>1</v>
      </c>
      <c r="I579" s="213"/>
      <c r="J579" s="214">
        <f t="shared" si="220"/>
        <v>0</v>
      </c>
      <c r="K579" s="210" t="s">
        <v>119</v>
      </c>
      <c r="L579" s="39"/>
      <c r="M579" s="215" t="s">
        <v>1</v>
      </c>
      <c r="N579" s="216" t="s">
        <v>39</v>
      </c>
      <c r="O579" s="71"/>
      <c r="P579" s="174">
        <f t="shared" si="221"/>
        <v>0</v>
      </c>
      <c r="Q579" s="174">
        <v>0</v>
      </c>
      <c r="R579" s="174">
        <f t="shared" si="222"/>
        <v>0</v>
      </c>
      <c r="S579" s="174">
        <v>0</v>
      </c>
      <c r="T579" s="175">
        <f t="shared" si="223"/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76" t="s">
        <v>82</v>
      </c>
      <c r="AT579" s="176" t="s">
        <v>1244</v>
      </c>
      <c r="AU579" s="176" t="s">
        <v>82</v>
      </c>
      <c r="AY579" s="17" t="s">
        <v>120</v>
      </c>
      <c r="BE579" s="177">
        <f t="shared" si="224"/>
        <v>0</v>
      </c>
      <c r="BF579" s="177">
        <f t="shared" si="225"/>
        <v>0</v>
      </c>
      <c r="BG579" s="177">
        <f t="shared" si="226"/>
        <v>0</v>
      </c>
      <c r="BH579" s="177">
        <f t="shared" si="227"/>
        <v>0</v>
      </c>
      <c r="BI579" s="177">
        <f t="shared" si="228"/>
        <v>0</v>
      </c>
      <c r="BJ579" s="17" t="s">
        <v>82</v>
      </c>
      <c r="BK579" s="177">
        <f t="shared" si="229"/>
        <v>0</v>
      </c>
      <c r="BL579" s="17" t="s">
        <v>82</v>
      </c>
      <c r="BM579" s="176" t="s">
        <v>1796</v>
      </c>
    </row>
    <row r="580" spans="1:65" s="2" customFormat="1" ht="24.2" customHeight="1">
      <c r="A580" s="34"/>
      <c r="B580" s="35"/>
      <c r="C580" s="208" t="s">
        <v>1797</v>
      </c>
      <c r="D580" s="208" t="s">
        <v>1244</v>
      </c>
      <c r="E580" s="209" t="s">
        <v>1798</v>
      </c>
      <c r="F580" s="210" t="s">
        <v>1799</v>
      </c>
      <c r="G580" s="211" t="s">
        <v>118</v>
      </c>
      <c r="H580" s="212">
        <v>1</v>
      </c>
      <c r="I580" s="213"/>
      <c r="J580" s="214">
        <f t="shared" si="220"/>
        <v>0</v>
      </c>
      <c r="K580" s="210" t="s">
        <v>119</v>
      </c>
      <c r="L580" s="39"/>
      <c r="M580" s="215" t="s">
        <v>1</v>
      </c>
      <c r="N580" s="216" t="s">
        <v>39</v>
      </c>
      <c r="O580" s="71"/>
      <c r="P580" s="174">
        <f t="shared" si="221"/>
        <v>0</v>
      </c>
      <c r="Q580" s="174">
        <v>0</v>
      </c>
      <c r="R580" s="174">
        <f t="shared" si="222"/>
        <v>0</v>
      </c>
      <c r="S580" s="174">
        <v>0</v>
      </c>
      <c r="T580" s="175">
        <f t="shared" si="223"/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76" t="s">
        <v>82</v>
      </c>
      <c r="AT580" s="176" t="s">
        <v>1244</v>
      </c>
      <c r="AU580" s="176" t="s">
        <v>82</v>
      </c>
      <c r="AY580" s="17" t="s">
        <v>120</v>
      </c>
      <c r="BE580" s="177">
        <f t="shared" si="224"/>
        <v>0</v>
      </c>
      <c r="BF580" s="177">
        <f t="shared" si="225"/>
        <v>0</v>
      </c>
      <c r="BG580" s="177">
        <f t="shared" si="226"/>
        <v>0</v>
      </c>
      <c r="BH580" s="177">
        <f t="shared" si="227"/>
        <v>0</v>
      </c>
      <c r="BI580" s="177">
        <f t="shared" si="228"/>
        <v>0</v>
      </c>
      <c r="BJ580" s="17" t="s">
        <v>82</v>
      </c>
      <c r="BK580" s="177">
        <f t="shared" si="229"/>
        <v>0</v>
      </c>
      <c r="BL580" s="17" t="s">
        <v>82</v>
      </c>
      <c r="BM580" s="176" t="s">
        <v>1800</v>
      </c>
    </row>
    <row r="581" spans="1:65" s="2" customFormat="1" ht="24.2" customHeight="1">
      <c r="A581" s="34"/>
      <c r="B581" s="35"/>
      <c r="C581" s="208" t="s">
        <v>1801</v>
      </c>
      <c r="D581" s="208" t="s">
        <v>1244</v>
      </c>
      <c r="E581" s="209" t="s">
        <v>1802</v>
      </c>
      <c r="F581" s="210" t="s">
        <v>1803</v>
      </c>
      <c r="G581" s="211" t="s">
        <v>118</v>
      </c>
      <c r="H581" s="212">
        <v>1</v>
      </c>
      <c r="I581" s="213"/>
      <c r="J581" s="214">
        <f t="shared" si="220"/>
        <v>0</v>
      </c>
      <c r="K581" s="210" t="s">
        <v>119</v>
      </c>
      <c r="L581" s="39"/>
      <c r="M581" s="215" t="s">
        <v>1</v>
      </c>
      <c r="N581" s="216" t="s">
        <v>39</v>
      </c>
      <c r="O581" s="71"/>
      <c r="P581" s="174">
        <f t="shared" si="221"/>
        <v>0</v>
      </c>
      <c r="Q581" s="174">
        <v>0</v>
      </c>
      <c r="R581" s="174">
        <f t="shared" si="222"/>
        <v>0</v>
      </c>
      <c r="S581" s="174">
        <v>0</v>
      </c>
      <c r="T581" s="175">
        <f t="shared" si="223"/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76" t="s">
        <v>82</v>
      </c>
      <c r="AT581" s="176" t="s">
        <v>1244</v>
      </c>
      <c r="AU581" s="176" t="s">
        <v>82</v>
      </c>
      <c r="AY581" s="17" t="s">
        <v>120</v>
      </c>
      <c r="BE581" s="177">
        <f t="shared" si="224"/>
        <v>0</v>
      </c>
      <c r="BF581" s="177">
        <f t="shared" si="225"/>
        <v>0</v>
      </c>
      <c r="BG581" s="177">
        <f t="shared" si="226"/>
        <v>0</v>
      </c>
      <c r="BH581" s="177">
        <f t="shared" si="227"/>
        <v>0</v>
      </c>
      <c r="BI581" s="177">
        <f t="shared" si="228"/>
        <v>0</v>
      </c>
      <c r="BJ581" s="17" t="s">
        <v>82</v>
      </c>
      <c r="BK581" s="177">
        <f t="shared" si="229"/>
        <v>0</v>
      </c>
      <c r="BL581" s="17" t="s">
        <v>82</v>
      </c>
      <c r="BM581" s="176" t="s">
        <v>1804</v>
      </c>
    </row>
    <row r="582" spans="1:65" s="2" customFormat="1" ht="24.2" customHeight="1">
      <c r="A582" s="34"/>
      <c r="B582" s="35"/>
      <c r="C582" s="208" t="s">
        <v>1805</v>
      </c>
      <c r="D582" s="208" t="s">
        <v>1244</v>
      </c>
      <c r="E582" s="209" t="s">
        <v>1806</v>
      </c>
      <c r="F582" s="210" t="s">
        <v>1807</v>
      </c>
      <c r="G582" s="211" t="s">
        <v>118</v>
      </c>
      <c r="H582" s="212">
        <v>1</v>
      </c>
      <c r="I582" s="213"/>
      <c r="J582" s="214">
        <f t="shared" si="220"/>
        <v>0</v>
      </c>
      <c r="K582" s="210" t="s">
        <v>119</v>
      </c>
      <c r="L582" s="39"/>
      <c r="M582" s="215" t="s">
        <v>1</v>
      </c>
      <c r="N582" s="216" t="s">
        <v>39</v>
      </c>
      <c r="O582" s="71"/>
      <c r="P582" s="174">
        <f t="shared" si="221"/>
        <v>0</v>
      </c>
      <c r="Q582" s="174">
        <v>0</v>
      </c>
      <c r="R582" s="174">
        <f t="shared" si="222"/>
        <v>0</v>
      </c>
      <c r="S582" s="174">
        <v>0</v>
      </c>
      <c r="T582" s="175">
        <f t="shared" si="223"/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76" t="s">
        <v>82</v>
      </c>
      <c r="AT582" s="176" t="s">
        <v>1244</v>
      </c>
      <c r="AU582" s="176" t="s">
        <v>82</v>
      </c>
      <c r="AY582" s="17" t="s">
        <v>120</v>
      </c>
      <c r="BE582" s="177">
        <f t="shared" si="224"/>
        <v>0</v>
      </c>
      <c r="BF582" s="177">
        <f t="shared" si="225"/>
        <v>0</v>
      </c>
      <c r="BG582" s="177">
        <f t="shared" si="226"/>
        <v>0</v>
      </c>
      <c r="BH582" s="177">
        <f t="shared" si="227"/>
        <v>0</v>
      </c>
      <c r="BI582" s="177">
        <f t="shared" si="228"/>
        <v>0</v>
      </c>
      <c r="BJ582" s="17" t="s">
        <v>82</v>
      </c>
      <c r="BK582" s="177">
        <f t="shared" si="229"/>
        <v>0</v>
      </c>
      <c r="BL582" s="17" t="s">
        <v>82</v>
      </c>
      <c r="BM582" s="176" t="s">
        <v>1808</v>
      </c>
    </row>
    <row r="583" spans="1:65" s="2" customFormat="1" ht="24.2" customHeight="1">
      <c r="A583" s="34"/>
      <c r="B583" s="35"/>
      <c r="C583" s="208" t="s">
        <v>1809</v>
      </c>
      <c r="D583" s="208" t="s">
        <v>1244</v>
      </c>
      <c r="E583" s="209" t="s">
        <v>1810</v>
      </c>
      <c r="F583" s="210" t="s">
        <v>1811</v>
      </c>
      <c r="G583" s="211" t="s">
        <v>118</v>
      </c>
      <c r="H583" s="212">
        <v>1</v>
      </c>
      <c r="I583" s="213"/>
      <c r="J583" s="214">
        <f t="shared" si="220"/>
        <v>0</v>
      </c>
      <c r="K583" s="210" t="s">
        <v>119</v>
      </c>
      <c r="L583" s="39"/>
      <c r="M583" s="215" t="s">
        <v>1</v>
      </c>
      <c r="N583" s="216" t="s">
        <v>39</v>
      </c>
      <c r="O583" s="71"/>
      <c r="P583" s="174">
        <f t="shared" si="221"/>
        <v>0</v>
      </c>
      <c r="Q583" s="174">
        <v>0</v>
      </c>
      <c r="R583" s="174">
        <f t="shared" si="222"/>
        <v>0</v>
      </c>
      <c r="S583" s="174">
        <v>0</v>
      </c>
      <c r="T583" s="175">
        <f t="shared" si="223"/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76" t="s">
        <v>82</v>
      </c>
      <c r="AT583" s="176" t="s">
        <v>1244</v>
      </c>
      <c r="AU583" s="176" t="s">
        <v>82</v>
      </c>
      <c r="AY583" s="17" t="s">
        <v>120</v>
      </c>
      <c r="BE583" s="177">
        <f t="shared" si="224"/>
        <v>0</v>
      </c>
      <c r="BF583" s="177">
        <f t="shared" si="225"/>
        <v>0</v>
      </c>
      <c r="BG583" s="177">
        <f t="shared" si="226"/>
        <v>0</v>
      </c>
      <c r="BH583" s="177">
        <f t="shared" si="227"/>
        <v>0</v>
      </c>
      <c r="BI583" s="177">
        <f t="shared" si="228"/>
        <v>0</v>
      </c>
      <c r="BJ583" s="17" t="s">
        <v>82</v>
      </c>
      <c r="BK583" s="177">
        <f t="shared" si="229"/>
        <v>0</v>
      </c>
      <c r="BL583" s="17" t="s">
        <v>82</v>
      </c>
      <c r="BM583" s="176" t="s">
        <v>1812</v>
      </c>
    </row>
    <row r="584" spans="1:65" s="2" customFormat="1" ht="24.2" customHeight="1">
      <c r="A584" s="34"/>
      <c r="B584" s="35"/>
      <c r="C584" s="208" t="s">
        <v>1813</v>
      </c>
      <c r="D584" s="208" t="s">
        <v>1244</v>
      </c>
      <c r="E584" s="209" t="s">
        <v>1814</v>
      </c>
      <c r="F584" s="210" t="s">
        <v>1815</v>
      </c>
      <c r="G584" s="211" t="s">
        <v>118</v>
      </c>
      <c r="H584" s="212">
        <v>12</v>
      </c>
      <c r="I584" s="213"/>
      <c r="J584" s="214">
        <f t="shared" si="220"/>
        <v>0</v>
      </c>
      <c r="K584" s="210" t="s">
        <v>119</v>
      </c>
      <c r="L584" s="39"/>
      <c r="M584" s="215" t="s">
        <v>1</v>
      </c>
      <c r="N584" s="216" t="s">
        <v>39</v>
      </c>
      <c r="O584" s="71"/>
      <c r="P584" s="174">
        <f t="shared" si="221"/>
        <v>0</v>
      </c>
      <c r="Q584" s="174">
        <v>0</v>
      </c>
      <c r="R584" s="174">
        <f t="shared" si="222"/>
        <v>0</v>
      </c>
      <c r="S584" s="174">
        <v>0</v>
      </c>
      <c r="T584" s="175">
        <f t="shared" si="223"/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76" t="s">
        <v>82</v>
      </c>
      <c r="AT584" s="176" t="s">
        <v>1244</v>
      </c>
      <c r="AU584" s="176" t="s">
        <v>82</v>
      </c>
      <c r="AY584" s="17" t="s">
        <v>120</v>
      </c>
      <c r="BE584" s="177">
        <f t="shared" si="224"/>
        <v>0</v>
      </c>
      <c r="BF584" s="177">
        <f t="shared" si="225"/>
        <v>0</v>
      </c>
      <c r="BG584" s="177">
        <f t="shared" si="226"/>
        <v>0</v>
      </c>
      <c r="BH584" s="177">
        <f t="shared" si="227"/>
        <v>0</v>
      </c>
      <c r="BI584" s="177">
        <f t="shared" si="228"/>
        <v>0</v>
      </c>
      <c r="BJ584" s="17" t="s">
        <v>82</v>
      </c>
      <c r="BK584" s="177">
        <f t="shared" si="229"/>
        <v>0</v>
      </c>
      <c r="BL584" s="17" t="s">
        <v>82</v>
      </c>
      <c r="BM584" s="176" t="s">
        <v>1816</v>
      </c>
    </row>
    <row r="585" spans="1:65" s="11" customFormat="1" ht="11.25">
      <c r="B585" s="178"/>
      <c r="C585" s="179"/>
      <c r="D585" s="180" t="s">
        <v>122</v>
      </c>
      <c r="E585" s="181" t="s">
        <v>1</v>
      </c>
      <c r="F585" s="182" t="s">
        <v>1817</v>
      </c>
      <c r="G585" s="179"/>
      <c r="H585" s="183">
        <v>12</v>
      </c>
      <c r="I585" s="184"/>
      <c r="J585" s="179"/>
      <c r="K585" s="179"/>
      <c r="L585" s="185"/>
      <c r="M585" s="186"/>
      <c r="N585" s="187"/>
      <c r="O585" s="187"/>
      <c r="P585" s="187"/>
      <c r="Q585" s="187"/>
      <c r="R585" s="187"/>
      <c r="S585" s="187"/>
      <c r="T585" s="188"/>
      <c r="AT585" s="189" t="s">
        <v>122</v>
      </c>
      <c r="AU585" s="189" t="s">
        <v>82</v>
      </c>
      <c r="AV585" s="11" t="s">
        <v>84</v>
      </c>
      <c r="AW585" s="11" t="s">
        <v>30</v>
      </c>
      <c r="AX585" s="11" t="s">
        <v>82</v>
      </c>
      <c r="AY585" s="189" t="s">
        <v>120</v>
      </c>
    </row>
    <row r="586" spans="1:65" s="2" customFormat="1" ht="24.2" customHeight="1">
      <c r="A586" s="34"/>
      <c r="B586" s="35"/>
      <c r="C586" s="208" t="s">
        <v>1818</v>
      </c>
      <c r="D586" s="208" t="s">
        <v>1244</v>
      </c>
      <c r="E586" s="209" t="s">
        <v>1819</v>
      </c>
      <c r="F586" s="210" t="s">
        <v>1820</v>
      </c>
      <c r="G586" s="211" t="s">
        <v>118</v>
      </c>
      <c r="H586" s="212">
        <v>4</v>
      </c>
      <c r="I586" s="213"/>
      <c r="J586" s="214">
        <f>ROUND(I586*H586,2)</f>
        <v>0</v>
      </c>
      <c r="K586" s="210" t="s">
        <v>119</v>
      </c>
      <c r="L586" s="39"/>
      <c r="M586" s="215" t="s">
        <v>1</v>
      </c>
      <c r="N586" s="216" t="s">
        <v>39</v>
      </c>
      <c r="O586" s="71"/>
      <c r="P586" s="174">
        <f>O586*H586</f>
        <v>0</v>
      </c>
      <c r="Q586" s="174">
        <v>0</v>
      </c>
      <c r="R586" s="174">
        <f>Q586*H586</f>
        <v>0</v>
      </c>
      <c r="S586" s="174">
        <v>0</v>
      </c>
      <c r="T586" s="175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76" t="s">
        <v>82</v>
      </c>
      <c r="AT586" s="176" t="s">
        <v>1244</v>
      </c>
      <c r="AU586" s="176" t="s">
        <v>82</v>
      </c>
      <c r="AY586" s="17" t="s">
        <v>120</v>
      </c>
      <c r="BE586" s="177">
        <f>IF(N586="základní",J586,0)</f>
        <v>0</v>
      </c>
      <c r="BF586" s="177">
        <f>IF(N586="snížená",J586,0)</f>
        <v>0</v>
      </c>
      <c r="BG586" s="177">
        <f>IF(N586="zákl. přenesená",J586,0)</f>
        <v>0</v>
      </c>
      <c r="BH586" s="177">
        <f>IF(N586="sníž. přenesená",J586,0)</f>
        <v>0</v>
      </c>
      <c r="BI586" s="177">
        <f>IF(N586="nulová",J586,0)</f>
        <v>0</v>
      </c>
      <c r="BJ586" s="17" t="s">
        <v>82</v>
      </c>
      <c r="BK586" s="177">
        <f>ROUND(I586*H586,2)</f>
        <v>0</v>
      </c>
      <c r="BL586" s="17" t="s">
        <v>82</v>
      </c>
      <c r="BM586" s="176" t="s">
        <v>1821</v>
      </c>
    </row>
    <row r="587" spans="1:65" s="11" customFormat="1" ht="11.25">
      <c r="B587" s="178"/>
      <c r="C587" s="179"/>
      <c r="D587" s="180" t="s">
        <v>122</v>
      </c>
      <c r="E587" s="181" t="s">
        <v>1</v>
      </c>
      <c r="F587" s="182" t="s">
        <v>252</v>
      </c>
      <c r="G587" s="179"/>
      <c r="H587" s="183">
        <v>4</v>
      </c>
      <c r="I587" s="184"/>
      <c r="J587" s="179"/>
      <c r="K587" s="179"/>
      <c r="L587" s="185"/>
      <c r="M587" s="186"/>
      <c r="N587" s="187"/>
      <c r="O587" s="187"/>
      <c r="P587" s="187"/>
      <c r="Q587" s="187"/>
      <c r="R587" s="187"/>
      <c r="S587" s="187"/>
      <c r="T587" s="188"/>
      <c r="AT587" s="189" t="s">
        <v>122</v>
      </c>
      <c r="AU587" s="189" t="s">
        <v>82</v>
      </c>
      <c r="AV587" s="11" t="s">
        <v>84</v>
      </c>
      <c r="AW587" s="11" t="s">
        <v>30</v>
      </c>
      <c r="AX587" s="11" t="s">
        <v>82</v>
      </c>
      <c r="AY587" s="189" t="s">
        <v>120</v>
      </c>
    </row>
    <row r="588" spans="1:65" s="2" customFormat="1" ht="33" customHeight="1">
      <c r="A588" s="34"/>
      <c r="B588" s="35"/>
      <c r="C588" s="208" t="s">
        <v>1822</v>
      </c>
      <c r="D588" s="208" t="s">
        <v>1244</v>
      </c>
      <c r="E588" s="209" t="s">
        <v>1823</v>
      </c>
      <c r="F588" s="210" t="s">
        <v>1824</v>
      </c>
      <c r="G588" s="211" t="s">
        <v>118</v>
      </c>
      <c r="H588" s="212">
        <v>1</v>
      </c>
      <c r="I588" s="213"/>
      <c r="J588" s="214">
        <f>ROUND(I588*H588,2)</f>
        <v>0</v>
      </c>
      <c r="K588" s="210" t="s">
        <v>119</v>
      </c>
      <c r="L588" s="39"/>
      <c r="M588" s="215" t="s">
        <v>1</v>
      </c>
      <c r="N588" s="216" t="s">
        <v>39</v>
      </c>
      <c r="O588" s="71"/>
      <c r="P588" s="174">
        <f>O588*H588</f>
        <v>0</v>
      </c>
      <c r="Q588" s="174">
        <v>0</v>
      </c>
      <c r="R588" s="174">
        <f>Q588*H588</f>
        <v>0</v>
      </c>
      <c r="S588" s="174">
        <v>0</v>
      </c>
      <c r="T588" s="175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76" t="s">
        <v>82</v>
      </c>
      <c r="AT588" s="176" t="s">
        <v>1244</v>
      </c>
      <c r="AU588" s="176" t="s">
        <v>82</v>
      </c>
      <c r="AY588" s="17" t="s">
        <v>120</v>
      </c>
      <c r="BE588" s="177">
        <f>IF(N588="základní",J588,0)</f>
        <v>0</v>
      </c>
      <c r="BF588" s="177">
        <f>IF(N588="snížená",J588,0)</f>
        <v>0</v>
      </c>
      <c r="BG588" s="177">
        <f>IF(N588="zákl. přenesená",J588,0)</f>
        <v>0</v>
      </c>
      <c r="BH588" s="177">
        <f>IF(N588="sníž. přenesená",J588,0)</f>
        <v>0</v>
      </c>
      <c r="BI588" s="177">
        <f>IF(N588="nulová",J588,0)</f>
        <v>0</v>
      </c>
      <c r="BJ588" s="17" t="s">
        <v>82</v>
      </c>
      <c r="BK588" s="177">
        <f>ROUND(I588*H588,2)</f>
        <v>0</v>
      </c>
      <c r="BL588" s="17" t="s">
        <v>82</v>
      </c>
      <c r="BM588" s="176" t="s">
        <v>1825</v>
      </c>
    </row>
    <row r="589" spans="1:65" s="2" customFormat="1" ht="33" customHeight="1">
      <c r="A589" s="34"/>
      <c r="B589" s="35"/>
      <c r="C589" s="208" t="s">
        <v>1826</v>
      </c>
      <c r="D589" s="208" t="s">
        <v>1244</v>
      </c>
      <c r="E589" s="209" t="s">
        <v>1827</v>
      </c>
      <c r="F589" s="210" t="s">
        <v>1828</v>
      </c>
      <c r="G589" s="211" t="s">
        <v>118</v>
      </c>
      <c r="H589" s="212">
        <v>1</v>
      </c>
      <c r="I589" s="213"/>
      <c r="J589" s="214">
        <f>ROUND(I589*H589,2)</f>
        <v>0</v>
      </c>
      <c r="K589" s="210" t="s">
        <v>119</v>
      </c>
      <c r="L589" s="39"/>
      <c r="M589" s="215" t="s">
        <v>1</v>
      </c>
      <c r="N589" s="216" t="s">
        <v>39</v>
      </c>
      <c r="O589" s="71"/>
      <c r="P589" s="174">
        <f>O589*H589</f>
        <v>0</v>
      </c>
      <c r="Q589" s="174">
        <v>0</v>
      </c>
      <c r="R589" s="174">
        <f>Q589*H589</f>
        <v>0</v>
      </c>
      <c r="S589" s="174">
        <v>0</v>
      </c>
      <c r="T589" s="175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76" t="s">
        <v>82</v>
      </c>
      <c r="AT589" s="176" t="s">
        <v>1244</v>
      </c>
      <c r="AU589" s="176" t="s">
        <v>82</v>
      </c>
      <c r="AY589" s="17" t="s">
        <v>120</v>
      </c>
      <c r="BE589" s="177">
        <f>IF(N589="základní",J589,0)</f>
        <v>0</v>
      </c>
      <c r="BF589" s="177">
        <f>IF(N589="snížená",J589,0)</f>
        <v>0</v>
      </c>
      <c r="BG589" s="177">
        <f>IF(N589="zákl. přenesená",J589,0)</f>
        <v>0</v>
      </c>
      <c r="BH589" s="177">
        <f>IF(N589="sníž. přenesená",J589,0)</f>
        <v>0</v>
      </c>
      <c r="BI589" s="177">
        <f>IF(N589="nulová",J589,0)</f>
        <v>0</v>
      </c>
      <c r="BJ589" s="17" t="s">
        <v>82</v>
      </c>
      <c r="BK589" s="177">
        <f>ROUND(I589*H589,2)</f>
        <v>0</v>
      </c>
      <c r="BL589" s="17" t="s">
        <v>82</v>
      </c>
      <c r="BM589" s="176" t="s">
        <v>1829</v>
      </c>
    </row>
    <row r="590" spans="1:65" s="2" customFormat="1" ht="16.5" customHeight="1">
      <c r="A590" s="34"/>
      <c r="B590" s="35"/>
      <c r="C590" s="208" t="s">
        <v>1830</v>
      </c>
      <c r="D590" s="208" t="s">
        <v>1244</v>
      </c>
      <c r="E590" s="209" t="s">
        <v>1831</v>
      </c>
      <c r="F590" s="210" t="s">
        <v>1832</v>
      </c>
      <c r="G590" s="211" t="s">
        <v>118</v>
      </c>
      <c r="H590" s="212">
        <v>1</v>
      </c>
      <c r="I590" s="213"/>
      <c r="J590" s="214">
        <f>ROUND(I590*H590,2)</f>
        <v>0</v>
      </c>
      <c r="K590" s="210" t="s">
        <v>119</v>
      </c>
      <c r="L590" s="39"/>
      <c r="M590" s="215" t="s">
        <v>1</v>
      </c>
      <c r="N590" s="216" t="s">
        <v>39</v>
      </c>
      <c r="O590" s="71"/>
      <c r="P590" s="174">
        <f>O590*H590</f>
        <v>0</v>
      </c>
      <c r="Q590" s="174">
        <v>0</v>
      </c>
      <c r="R590" s="174">
        <f>Q590*H590</f>
        <v>0</v>
      </c>
      <c r="S590" s="174">
        <v>0</v>
      </c>
      <c r="T590" s="175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76" t="s">
        <v>82</v>
      </c>
      <c r="AT590" s="176" t="s">
        <v>1244</v>
      </c>
      <c r="AU590" s="176" t="s">
        <v>82</v>
      </c>
      <c r="AY590" s="17" t="s">
        <v>120</v>
      </c>
      <c r="BE590" s="177">
        <f>IF(N590="základní",J590,0)</f>
        <v>0</v>
      </c>
      <c r="BF590" s="177">
        <f>IF(N590="snížená",J590,0)</f>
        <v>0</v>
      </c>
      <c r="BG590" s="177">
        <f>IF(N590="zákl. přenesená",J590,0)</f>
        <v>0</v>
      </c>
      <c r="BH590" s="177">
        <f>IF(N590="sníž. přenesená",J590,0)</f>
        <v>0</v>
      </c>
      <c r="BI590" s="177">
        <f>IF(N590="nulová",J590,0)</f>
        <v>0</v>
      </c>
      <c r="BJ590" s="17" t="s">
        <v>82</v>
      </c>
      <c r="BK590" s="177">
        <f>ROUND(I590*H590,2)</f>
        <v>0</v>
      </c>
      <c r="BL590" s="17" t="s">
        <v>82</v>
      </c>
      <c r="BM590" s="176" t="s">
        <v>1833</v>
      </c>
    </row>
    <row r="591" spans="1:65" s="2" customFormat="1" ht="16.5" customHeight="1">
      <c r="A591" s="34"/>
      <c r="B591" s="35"/>
      <c r="C591" s="208" t="s">
        <v>1834</v>
      </c>
      <c r="D591" s="208" t="s">
        <v>1244</v>
      </c>
      <c r="E591" s="209" t="s">
        <v>1835</v>
      </c>
      <c r="F591" s="210" t="s">
        <v>1836</v>
      </c>
      <c r="G591" s="211" t="s">
        <v>118</v>
      </c>
      <c r="H591" s="212">
        <v>4</v>
      </c>
      <c r="I591" s="213"/>
      <c r="J591" s="214">
        <f>ROUND(I591*H591,2)</f>
        <v>0</v>
      </c>
      <c r="K591" s="210" t="s">
        <v>119</v>
      </c>
      <c r="L591" s="39"/>
      <c r="M591" s="215" t="s">
        <v>1</v>
      </c>
      <c r="N591" s="216" t="s">
        <v>39</v>
      </c>
      <c r="O591" s="71"/>
      <c r="P591" s="174">
        <f>O591*H591</f>
        <v>0</v>
      </c>
      <c r="Q591" s="174">
        <v>0</v>
      </c>
      <c r="R591" s="174">
        <f>Q591*H591</f>
        <v>0</v>
      </c>
      <c r="S591" s="174">
        <v>0</v>
      </c>
      <c r="T591" s="175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76" t="s">
        <v>82</v>
      </c>
      <c r="AT591" s="176" t="s">
        <v>1244</v>
      </c>
      <c r="AU591" s="176" t="s">
        <v>82</v>
      </c>
      <c r="AY591" s="17" t="s">
        <v>120</v>
      </c>
      <c r="BE591" s="177">
        <f>IF(N591="základní",J591,0)</f>
        <v>0</v>
      </c>
      <c r="BF591" s="177">
        <f>IF(N591="snížená",J591,0)</f>
        <v>0</v>
      </c>
      <c r="BG591" s="177">
        <f>IF(N591="zákl. přenesená",J591,0)</f>
        <v>0</v>
      </c>
      <c r="BH591" s="177">
        <f>IF(N591="sníž. přenesená",J591,0)</f>
        <v>0</v>
      </c>
      <c r="BI591" s="177">
        <f>IF(N591="nulová",J591,0)</f>
        <v>0</v>
      </c>
      <c r="BJ591" s="17" t="s">
        <v>82</v>
      </c>
      <c r="BK591" s="177">
        <f>ROUND(I591*H591,2)</f>
        <v>0</v>
      </c>
      <c r="BL591" s="17" t="s">
        <v>82</v>
      </c>
      <c r="BM591" s="176" t="s">
        <v>1837</v>
      </c>
    </row>
    <row r="592" spans="1:65" s="11" customFormat="1" ht="11.25">
      <c r="B592" s="178"/>
      <c r="C592" s="179"/>
      <c r="D592" s="180" t="s">
        <v>122</v>
      </c>
      <c r="E592" s="181" t="s">
        <v>1</v>
      </c>
      <c r="F592" s="182" t="s">
        <v>252</v>
      </c>
      <c r="G592" s="179"/>
      <c r="H592" s="183">
        <v>4</v>
      </c>
      <c r="I592" s="184"/>
      <c r="J592" s="179"/>
      <c r="K592" s="179"/>
      <c r="L592" s="185"/>
      <c r="M592" s="186"/>
      <c r="N592" s="187"/>
      <c r="O592" s="187"/>
      <c r="P592" s="187"/>
      <c r="Q592" s="187"/>
      <c r="R592" s="187"/>
      <c r="S592" s="187"/>
      <c r="T592" s="188"/>
      <c r="AT592" s="189" t="s">
        <v>122</v>
      </c>
      <c r="AU592" s="189" t="s">
        <v>82</v>
      </c>
      <c r="AV592" s="11" t="s">
        <v>84</v>
      </c>
      <c r="AW592" s="11" t="s">
        <v>30</v>
      </c>
      <c r="AX592" s="11" t="s">
        <v>82</v>
      </c>
      <c r="AY592" s="189" t="s">
        <v>120</v>
      </c>
    </row>
    <row r="593" spans="1:65" s="2" customFormat="1" ht="24.2" customHeight="1">
      <c r="A593" s="34"/>
      <c r="B593" s="35"/>
      <c r="C593" s="208" t="s">
        <v>1838</v>
      </c>
      <c r="D593" s="208" t="s">
        <v>1244</v>
      </c>
      <c r="E593" s="209" t="s">
        <v>1839</v>
      </c>
      <c r="F593" s="210" t="s">
        <v>1840</v>
      </c>
      <c r="G593" s="211" t="s">
        <v>118</v>
      </c>
      <c r="H593" s="212">
        <v>1</v>
      </c>
      <c r="I593" s="213"/>
      <c r="J593" s="214">
        <f t="shared" ref="J593:J600" si="230">ROUND(I593*H593,2)</f>
        <v>0</v>
      </c>
      <c r="K593" s="210" t="s">
        <v>119</v>
      </c>
      <c r="L593" s="39"/>
      <c r="M593" s="215" t="s">
        <v>1</v>
      </c>
      <c r="N593" s="216" t="s">
        <v>39</v>
      </c>
      <c r="O593" s="71"/>
      <c r="P593" s="174">
        <f t="shared" ref="P593:P600" si="231">O593*H593</f>
        <v>0</v>
      </c>
      <c r="Q593" s="174">
        <v>0</v>
      </c>
      <c r="R593" s="174">
        <f t="shared" ref="R593:R600" si="232">Q593*H593</f>
        <v>0</v>
      </c>
      <c r="S593" s="174">
        <v>0</v>
      </c>
      <c r="T593" s="175">
        <f t="shared" ref="T593:T600" si="233"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76" t="s">
        <v>82</v>
      </c>
      <c r="AT593" s="176" t="s">
        <v>1244</v>
      </c>
      <c r="AU593" s="176" t="s">
        <v>82</v>
      </c>
      <c r="AY593" s="17" t="s">
        <v>120</v>
      </c>
      <c r="BE593" s="177">
        <f t="shared" ref="BE593:BE600" si="234">IF(N593="základní",J593,0)</f>
        <v>0</v>
      </c>
      <c r="BF593" s="177">
        <f t="shared" ref="BF593:BF600" si="235">IF(N593="snížená",J593,0)</f>
        <v>0</v>
      </c>
      <c r="BG593" s="177">
        <f t="shared" ref="BG593:BG600" si="236">IF(N593="zákl. přenesená",J593,0)</f>
        <v>0</v>
      </c>
      <c r="BH593" s="177">
        <f t="shared" ref="BH593:BH600" si="237">IF(N593="sníž. přenesená",J593,0)</f>
        <v>0</v>
      </c>
      <c r="BI593" s="177">
        <f t="shared" ref="BI593:BI600" si="238">IF(N593="nulová",J593,0)</f>
        <v>0</v>
      </c>
      <c r="BJ593" s="17" t="s">
        <v>82</v>
      </c>
      <c r="BK593" s="177">
        <f t="shared" ref="BK593:BK600" si="239">ROUND(I593*H593,2)</f>
        <v>0</v>
      </c>
      <c r="BL593" s="17" t="s">
        <v>82</v>
      </c>
      <c r="BM593" s="176" t="s">
        <v>1841</v>
      </c>
    </row>
    <row r="594" spans="1:65" s="2" customFormat="1" ht="21.75" customHeight="1">
      <c r="A594" s="34"/>
      <c r="B594" s="35"/>
      <c r="C594" s="208" t="s">
        <v>1842</v>
      </c>
      <c r="D594" s="208" t="s">
        <v>1244</v>
      </c>
      <c r="E594" s="209" t="s">
        <v>1843</v>
      </c>
      <c r="F594" s="210" t="s">
        <v>1844</v>
      </c>
      <c r="G594" s="211" t="s">
        <v>118</v>
      </c>
      <c r="H594" s="212">
        <v>1</v>
      </c>
      <c r="I594" s="213"/>
      <c r="J594" s="214">
        <f t="shared" si="230"/>
        <v>0</v>
      </c>
      <c r="K594" s="210" t="s">
        <v>119</v>
      </c>
      <c r="L594" s="39"/>
      <c r="M594" s="215" t="s">
        <v>1</v>
      </c>
      <c r="N594" s="216" t="s">
        <v>39</v>
      </c>
      <c r="O594" s="71"/>
      <c r="P594" s="174">
        <f t="shared" si="231"/>
        <v>0</v>
      </c>
      <c r="Q594" s="174">
        <v>0</v>
      </c>
      <c r="R594" s="174">
        <f t="shared" si="232"/>
        <v>0</v>
      </c>
      <c r="S594" s="174">
        <v>0</v>
      </c>
      <c r="T594" s="175">
        <f t="shared" si="233"/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76" t="s">
        <v>82</v>
      </c>
      <c r="AT594" s="176" t="s">
        <v>1244</v>
      </c>
      <c r="AU594" s="176" t="s">
        <v>82</v>
      </c>
      <c r="AY594" s="17" t="s">
        <v>120</v>
      </c>
      <c r="BE594" s="177">
        <f t="shared" si="234"/>
        <v>0</v>
      </c>
      <c r="BF594" s="177">
        <f t="shared" si="235"/>
        <v>0</v>
      </c>
      <c r="BG594" s="177">
        <f t="shared" si="236"/>
        <v>0</v>
      </c>
      <c r="BH594" s="177">
        <f t="shared" si="237"/>
        <v>0</v>
      </c>
      <c r="BI594" s="177">
        <f t="shared" si="238"/>
        <v>0</v>
      </c>
      <c r="BJ594" s="17" t="s">
        <v>82</v>
      </c>
      <c r="BK594" s="177">
        <f t="shared" si="239"/>
        <v>0</v>
      </c>
      <c r="BL594" s="17" t="s">
        <v>82</v>
      </c>
      <c r="BM594" s="176" t="s">
        <v>1845</v>
      </c>
    </row>
    <row r="595" spans="1:65" s="2" customFormat="1" ht="16.5" customHeight="1">
      <c r="A595" s="34"/>
      <c r="B595" s="35"/>
      <c r="C595" s="208" t="s">
        <v>1846</v>
      </c>
      <c r="D595" s="208" t="s">
        <v>1244</v>
      </c>
      <c r="E595" s="209" t="s">
        <v>1847</v>
      </c>
      <c r="F595" s="210" t="s">
        <v>1848</v>
      </c>
      <c r="G595" s="211" t="s">
        <v>118</v>
      </c>
      <c r="H595" s="212">
        <v>1</v>
      </c>
      <c r="I595" s="213"/>
      <c r="J595" s="214">
        <f t="shared" si="230"/>
        <v>0</v>
      </c>
      <c r="K595" s="210" t="s">
        <v>119</v>
      </c>
      <c r="L595" s="39"/>
      <c r="M595" s="215" t="s">
        <v>1</v>
      </c>
      <c r="N595" s="216" t="s">
        <v>39</v>
      </c>
      <c r="O595" s="71"/>
      <c r="P595" s="174">
        <f t="shared" si="231"/>
        <v>0</v>
      </c>
      <c r="Q595" s="174">
        <v>0</v>
      </c>
      <c r="R595" s="174">
        <f t="shared" si="232"/>
        <v>0</v>
      </c>
      <c r="S595" s="174">
        <v>0</v>
      </c>
      <c r="T595" s="175">
        <f t="shared" si="233"/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76" t="s">
        <v>82</v>
      </c>
      <c r="AT595" s="176" t="s">
        <v>1244</v>
      </c>
      <c r="AU595" s="176" t="s">
        <v>82</v>
      </c>
      <c r="AY595" s="17" t="s">
        <v>120</v>
      </c>
      <c r="BE595" s="177">
        <f t="shared" si="234"/>
        <v>0</v>
      </c>
      <c r="BF595" s="177">
        <f t="shared" si="235"/>
        <v>0</v>
      </c>
      <c r="BG595" s="177">
        <f t="shared" si="236"/>
        <v>0</v>
      </c>
      <c r="BH595" s="177">
        <f t="shared" si="237"/>
        <v>0</v>
      </c>
      <c r="BI595" s="177">
        <f t="shared" si="238"/>
        <v>0</v>
      </c>
      <c r="BJ595" s="17" t="s">
        <v>82</v>
      </c>
      <c r="BK595" s="177">
        <f t="shared" si="239"/>
        <v>0</v>
      </c>
      <c r="BL595" s="17" t="s">
        <v>82</v>
      </c>
      <c r="BM595" s="176" t="s">
        <v>1849</v>
      </c>
    </row>
    <row r="596" spans="1:65" s="2" customFormat="1" ht="16.5" customHeight="1">
      <c r="A596" s="34"/>
      <c r="B596" s="35"/>
      <c r="C596" s="208" t="s">
        <v>1850</v>
      </c>
      <c r="D596" s="208" t="s">
        <v>1244</v>
      </c>
      <c r="E596" s="209" t="s">
        <v>1851</v>
      </c>
      <c r="F596" s="210" t="s">
        <v>1852</v>
      </c>
      <c r="G596" s="211" t="s">
        <v>118</v>
      </c>
      <c r="H596" s="212">
        <v>1</v>
      </c>
      <c r="I596" s="213"/>
      <c r="J596" s="214">
        <f t="shared" si="230"/>
        <v>0</v>
      </c>
      <c r="K596" s="210" t="s">
        <v>119</v>
      </c>
      <c r="L596" s="39"/>
      <c r="M596" s="215" t="s">
        <v>1</v>
      </c>
      <c r="N596" s="216" t="s">
        <v>39</v>
      </c>
      <c r="O596" s="71"/>
      <c r="P596" s="174">
        <f t="shared" si="231"/>
        <v>0</v>
      </c>
      <c r="Q596" s="174">
        <v>0</v>
      </c>
      <c r="R596" s="174">
        <f t="shared" si="232"/>
        <v>0</v>
      </c>
      <c r="S596" s="174">
        <v>0</v>
      </c>
      <c r="T596" s="175">
        <f t="shared" si="233"/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76" t="s">
        <v>82</v>
      </c>
      <c r="AT596" s="176" t="s">
        <v>1244</v>
      </c>
      <c r="AU596" s="176" t="s">
        <v>82</v>
      </c>
      <c r="AY596" s="17" t="s">
        <v>120</v>
      </c>
      <c r="BE596" s="177">
        <f t="shared" si="234"/>
        <v>0</v>
      </c>
      <c r="BF596" s="177">
        <f t="shared" si="235"/>
        <v>0</v>
      </c>
      <c r="BG596" s="177">
        <f t="shared" si="236"/>
        <v>0</v>
      </c>
      <c r="BH596" s="177">
        <f t="shared" si="237"/>
        <v>0</v>
      </c>
      <c r="BI596" s="177">
        <f t="shared" si="238"/>
        <v>0</v>
      </c>
      <c r="BJ596" s="17" t="s">
        <v>82</v>
      </c>
      <c r="BK596" s="177">
        <f t="shared" si="239"/>
        <v>0</v>
      </c>
      <c r="BL596" s="17" t="s">
        <v>82</v>
      </c>
      <c r="BM596" s="176" t="s">
        <v>1853</v>
      </c>
    </row>
    <row r="597" spans="1:65" s="2" customFormat="1" ht="16.5" customHeight="1">
      <c r="A597" s="34"/>
      <c r="B597" s="35"/>
      <c r="C597" s="208" t="s">
        <v>1854</v>
      </c>
      <c r="D597" s="208" t="s">
        <v>1244</v>
      </c>
      <c r="E597" s="209" t="s">
        <v>1855</v>
      </c>
      <c r="F597" s="210" t="s">
        <v>1856</v>
      </c>
      <c r="G597" s="211" t="s">
        <v>118</v>
      </c>
      <c r="H597" s="212">
        <v>1</v>
      </c>
      <c r="I597" s="213"/>
      <c r="J597" s="214">
        <f t="shared" si="230"/>
        <v>0</v>
      </c>
      <c r="K597" s="210" t="s">
        <v>119</v>
      </c>
      <c r="L597" s="39"/>
      <c r="M597" s="215" t="s">
        <v>1</v>
      </c>
      <c r="N597" s="216" t="s">
        <v>39</v>
      </c>
      <c r="O597" s="71"/>
      <c r="P597" s="174">
        <f t="shared" si="231"/>
        <v>0</v>
      </c>
      <c r="Q597" s="174">
        <v>0</v>
      </c>
      <c r="R597" s="174">
        <f t="shared" si="232"/>
        <v>0</v>
      </c>
      <c r="S597" s="174">
        <v>0</v>
      </c>
      <c r="T597" s="175">
        <f t="shared" si="233"/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76" t="s">
        <v>82</v>
      </c>
      <c r="AT597" s="176" t="s">
        <v>1244</v>
      </c>
      <c r="AU597" s="176" t="s">
        <v>82</v>
      </c>
      <c r="AY597" s="17" t="s">
        <v>120</v>
      </c>
      <c r="BE597" s="177">
        <f t="shared" si="234"/>
        <v>0</v>
      </c>
      <c r="BF597" s="177">
        <f t="shared" si="235"/>
        <v>0</v>
      </c>
      <c r="BG597" s="177">
        <f t="shared" si="236"/>
        <v>0</v>
      </c>
      <c r="BH597" s="177">
        <f t="shared" si="237"/>
        <v>0</v>
      </c>
      <c r="BI597" s="177">
        <f t="shared" si="238"/>
        <v>0</v>
      </c>
      <c r="BJ597" s="17" t="s">
        <v>82</v>
      </c>
      <c r="BK597" s="177">
        <f t="shared" si="239"/>
        <v>0</v>
      </c>
      <c r="BL597" s="17" t="s">
        <v>82</v>
      </c>
      <c r="BM597" s="176" t="s">
        <v>1857</v>
      </c>
    </row>
    <row r="598" spans="1:65" s="2" customFormat="1" ht="16.5" customHeight="1">
      <c r="A598" s="34"/>
      <c r="B598" s="35"/>
      <c r="C598" s="208" t="s">
        <v>1858</v>
      </c>
      <c r="D598" s="208" t="s">
        <v>1244</v>
      </c>
      <c r="E598" s="209" t="s">
        <v>1859</v>
      </c>
      <c r="F598" s="210" t="s">
        <v>1860</v>
      </c>
      <c r="G598" s="211" t="s">
        <v>118</v>
      </c>
      <c r="H598" s="212">
        <v>1</v>
      </c>
      <c r="I598" s="213"/>
      <c r="J598" s="214">
        <f t="shared" si="230"/>
        <v>0</v>
      </c>
      <c r="K598" s="210" t="s">
        <v>119</v>
      </c>
      <c r="L598" s="39"/>
      <c r="M598" s="215" t="s">
        <v>1</v>
      </c>
      <c r="N598" s="216" t="s">
        <v>39</v>
      </c>
      <c r="O598" s="71"/>
      <c r="P598" s="174">
        <f t="shared" si="231"/>
        <v>0</v>
      </c>
      <c r="Q598" s="174">
        <v>0</v>
      </c>
      <c r="R598" s="174">
        <f t="shared" si="232"/>
        <v>0</v>
      </c>
      <c r="S598" s="174">
        <v>0</v>
      </c>
      <c r="T598" s="175">
        <f t="shared" si="233"/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76" t="s">
        <v>82</v>
      </c>
      <c r="AT598" s="176" t="s">
        <v>1244</v>
      </c>
      <c r="AU598" s="176" t="s">
        <v>82</v>
      </c>
      <c r="AY598" s="17" t="s">
        <v>120</v>
      </c>
      <c r="BE598" s="177">
        <f t="shared" si="234"/>
        <v>0</v>
      </c>
      <c r="BF598" s="177">
        <f t="shared" si="235"/>
        <v>0</v>
      </c>
      <c r="BG598" s="177">
        <f t="shared" si="236"/>
        <v>0</v>
      </c>
      <c r="BH598" s="177">
        <f t="shared" si="237"/>
        <v>0</v>
      </c>
      <c r="BI598" s="177">
        <f t="shared" si="238"/>
        <v>0</v>
      </c>
      <c r="BJ598" s="17" t="s">
        <v>82</v>
      </c>
      <c r="BK598" s="177">
        <f t="shared" si="239"/>
        <v>0</v>
      </c>
      <c r="BL598" s="17" t="s">
        <v>82</v>
      </c>
      <c r="BM598" s="176" t="s">
        <v>1861</v>
      </c>
    </row>
    <row r="599" spans="1:65" s="2" customFormat="1" ht="16.5" customHeight="1">
      <c r="A599" s="34"/>
      <c r="B599" s="35"/>
      <c r="C599" s="208" t="s">
        <v>1862</v>
      </c>
      <c r="D599" s="208" t="s">
        <v>1244</v>
      </c>
      <c r="E599" s="209" t="s">
        <v>1863</v>
      </c>
      <c r="F599" s="210" t="s">
        <v>1864</v>
      </c>
      <c r="G599" s="211" t="s">
        <v>118</v>
      </c>
      <c r="H599" s="212">
        <v>1</v>
      </c>
      <c r="I599" s="213"/>
      <c r="J599" s="214">
        <f t="shared" si="230"/>
        <v>0</v>
      </c>
      <c r="K599" s="210" t="s">
        <v>119</v>
      </c>
      <c r="L599" s="39"/>
      <c r="M599" s="215" t="s">
        <v>1</v>
      </c>
      <c r="N599" s="216" t="s">
        <v>39</v>
      </c>
      <c r="O599" s="71"/>
      <c r="P599" s="174">
        <f t="shared" si="231"/>
        <v>0</v>
      </c>
      <c r="Q599" s="174">
        <v>0</v>
      </c>
      <c r="R599" s="174">
        <f t="shared" si="232"/>
        <v>0</v>
      </c>
      <c r="S599" s="174">
        <v>0</v>
      </c>
      <c r="T599" s="175">
        <f t="shared" si="233"/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76" t="s">
        <v>82</v>
      </c>
      <c r="AT599" s="176" t="s">
        <v>1244</v>
      </c>
      <c r="AU599" s="176" t="s">
        <v>82</v>
      </c>
      <c r="AY599" s="17" t="s">
        <v>120</v>
      </c>
      <c r="BE599" s="177">
        <f t="shared" si="234"/>
        <v>0</v>
      </c>
      <c r="BF599" s="177">
        <f t="shared" si="235"/>
        <v>0</v>
      </c>
      <c r="BG599" s="177">
        <f t="shared" si="236"/>
        <v>0</v>
      </c>
      <c r="BH599" s="177">
        <f t="shared" si="237"/>
        <v>0</v>
      </c>
      <c r="BI599" s="177">
        <f t="shared" si="238"/>
        <v>0</v>
      </c>
      <c r="BJ599" s="17" t="s">
        <v>82</v>
      </c>
      <c r="BK599" s="177">
        <f t="shared" si="239"/>
        <v>0</v>
      </c>
      <c r="BL599" s="17" t="s">
        <v>82</v>
      </c>
      <c r="BM599" s="176" t="s">
        <v>1865</v>
      </c>
    </row>
    <row r="600" spans="1:65" s="2" customFormat="1" ht="16.5" customHeight="1">
      <c r="A600" s="34"/>
      <c r="B600" s="35"/>
      <c r="C600" s="208" t="s">
        <v>1866</v>
      </c>
      <c r="D600" s="208" t="s">
        <v>1244</v>
      </c>
      <c r="E600" s="209" t="s">
        <v>1560</v>
      </c>
      <c r="F600" s="210" t="s">
        <v>1561</v>
      </c>
      <c r="G600" s="211" t="s">
        <v>118</v>
      </c>
      <c r="H600" s="212">
        <v>4</v>
      </c>
      <c r="I600" s="213"/>
      <c r="J600" s="214">
        <f t="shared" si="230"/>
        <v>0</v>
      </c>
      <c r="K600" s="210" t="s">
        <v>119</v>
      </c>
      <c r="L600" s="39"/>
      <c r="M600" s="215" t="s">
        <v>1</v>
      </c>
      <c r="N600" s="216" t="s">
        <v>39</v>
      </c>
      <c r="O600" s="71"/>
      <c r="P600" s="174">
        <f t="shared" si="231"/>
        <v>0</v>
      </c>
      <c r="Q600" s="174">
        <v>0</v>
      </c>
      <c r="R600" s="174">
        <f t="shared" si="232"/>
        <v>0</v>
      </c>
      <c r="S600" s="174">
        <v>0</v>
      </c>
      <c r="T600" s="175">
        <f t="shared" si="233"/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76" t="s">
        <v>82</v>
      </c>
      <c r="AT600" s="176" t="s">
        <v>1244</v>
      </c>
      <c r="AU600" s="176" t="s">
        <v>82</v>
      </c>
      <c r="AY600" s="17" t="s">
        <v>120</v>
      </c>
      <c r="BE600" s="177">
        <f t="shared" si="234"/>
        <v>0</v>
      </c>
      <c r="BF600" s="177">
        <f t="shared" si="235"/>
        <v>0</v>
      </c>
      <c r="BG600" s="177">
        <f t="shared" si="236"/>
        <v>0</v>
      </c>
      <c r="BH600" s="177">
        <f t="shared" si="237"/>
        <v>0</v>
      </c>
      <c r="BI600" s="177">
        <f t="shared" si="238"/>
        <v>0</v>
      </c>
      <c r="BJ600" s="17" t="s">
        <v>82</v>
      </c>
      <c r="BK600" s="177">
        <f t="shared" si="239"/>
        <v>0</v>
      </c>
      <c r="BL600" s="17" t="s">
        <v>82</v>
      </c>
      <c r="BM600" s="176" t="s">
        <v>1867</v>
      </c>
    </row>
    <row r="601" spans="1:65" s="2" customFormat="1" ht="19.5">
      <c r="A601" s="34"/>
      <c r="B601" s="35"/>
      <c r="C601" s="36"/>
      <c r="D601" s="180" t="s">
        <v>198</v>
      </c>
      <c r="E601" s="36"/>
      <c r="F601" s="190" t="s">
        <v>1868</v>
      </c>
      <c r="G601" s="36"/>
      <c r="H601" s="36"/>
      <c r="I601" s="191"/>
      <c r="J601" s="36"/>
      <c r="K601" s="36"/>
      <c r="L601" s="39"/>
      <c r="M601" s="192"/>
      <c r="N601" s="193"/>
      <c r="O601" s="71"/>
      <c r="P601" s="71"/>
      <c r="Q601" s="71"/>
      <c r="R601" s="71"/>
      <c r="S601" s="71"/>
      <c r="T601" s="72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T601" s="17" t="s">
        <v>198</v>
      </c>
      <c r="AU601" s="17" t="s">
        <v>82</v>
      </c>
    </row>
    <row r="602" spans="1:65" s="11" customFormat="1" ht="11.25">
      <c r="B602" s="178"/>
      <c r="C602" s="179"/>
      <c r="D602" s="180" t="s">
        <v>122</v>
      </c>
      <c r="E602" s="181" t="s">
        <v>1</v>
      </c>
      <c r="F602" s="182" t="s">
        <v>252</v>
      </c>
      <c r="G602" s="179"/>
      <c r="H602" s="183">
        <v>4</v>
      </c>
      <c r="I602" s="184"/>
      <c r="J602" s="179"/>
      <c r="K602" s="179"/>
      <c r="L602" s="185"/>
      <c r="M602" s="186"/>
      <c r="N602" s="187"/>
      <c r="O602" s="187"/>
      <c r="P602" s="187"/>
      <c r="Q602" s="187"/>
      <c r="R602" s="187"/>
      <c r="S602" s="187"/>
      <c r="T602" s="188"/>
      <c r="AT602" s="189" t="s">
        <v>122</v>
      </c>
      <c r="AU602" s="189" t="s">
        <v>82</v>
      </c>
      <c r="AV602" s="11" t="s">
        <v>84</v>
      </c>
      <c r="AW602" s="11" t="s">
        <v>30</v>
      </c>
      <c r="AX602" s="11" t="s">
        <v>82</v>
      </c>
      <c r="AY602" s="189" t="s">
        <v>120</v>
      </c>
    </row>
    <row r="603" spans="1:65" s="2" customFormat="1" ht="16.5" customHeight="1">
      <c r="A603" s="34"/>
      <c r="B603" s="35"/>
      <c r="C603" s="208" t="s">
        <v>1869</v>
      </c>
      <c r="D603" s="208" t="s">
        <v>1244</v>
      </c>
      <c r="E603" s="209" t="s">
        <v>1870</v>
      </c>
      <c r="F603" s="210" t="s">
        <v>1871</v>
      </c>
      <c r="G603" s="211" t="s">
        <v>118</v>
      </c>
      <c r="H603" s="212">
        <v>4</v>
      </c>
      <c r="I603" s="213"/>
      <c r="J603" s="214">
        <f>ROUND(I603*H603,2)</f>
        <v>0</v>
      </c>
      <c r="K603" s="210" t="s">
        <v>119</v>
      </c>
      <c r="L603" s="39"/>
      <c r="M603" s="215" t="s">
        <v>1</v>
      </c>
      <c r="N603" s="216" t="s">
        <v>39</v>
      </c>
      <c r="O603" s="71"/>
      <c r="P603" s="174">
        <f>O603*H603</f>
        <v>0</v>
      </c>
      <c r="Q603" s="174">
        <v>0</v>
      </c>
      <c r="R603" s="174">
        <f>Q603*H603</f>
        <v>0</v>
      </c>
      <c r="S603" s="174">
        <v>0</v>
      </c>
      <c r="T603" s="175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76" t="s">
        <v>82</v>
      </c>
      <c r="AT603" s="176" t="s">
        <v>1244</v>
      </c>
      <c r="AU603" s="176" t="s">
        <v>82</v>
      </c>
      <c r="AY603" s="17" t="s">
        <v>120</v>
      </c>
      <c r="BE603" s="177">
        <f>IF(N603="základní",J603,0)</f>
        <v>0</v>
      </c>
      <c r="BF603" s="177">
        <f>IF(N603="snížená",J603,0)</f>
        <v>0</v>
      </c>
      <c r="BG603" s="177">
        <f>IF(N603="zákl. přenesená",J603,0)</f>
        <v>0</v>
      </c>
      <c r="BH603" s="177">
        <f>IF(N603="sníž. přenesená",J603,0)</f>
        <v>0</v>
      </c>
      <c r="BI603" s="177">
        <f>IF(N603="nulová",J603,0)</f>
        <v>0</v>
      </c>
      <c r="BJ603" s="17" t="s">
        <v>82</v>
      </c>
      <c r="BK603" s="177">
        <f>ROUND(I603*H603,2)</f>
        <v>0</v>
      </c>
      <c r="BL603" s="17" t="s">
        <v>82</v>
      </c>
      <c r="BM603" s="176" t="s">
        <v>1872</v>
      </c>
    </row>
    <row r="604" spans="1:65" s="2" customFormat="1" ht="19.5">
      <c r="A604" s="34"/>
      <c r="B604" s="35"/>
      <c r="C604" s="36"/>
      <c r="D604" s="180" t="s">
        <v>198</v>
      </c>
      <c r="E604" s="36"/>
      <c r="F604" s="190" t="s">
        <v>1873</v>
      </c>
      <c r="G604" s="36"/>
      <c r="H604" s="36"/>
      <c r="I604" s="191"/>
      <c r="J604" s="36"/>
      <c r="K604" s="36"/>
      <c r="L604" s="39"/>
      <c r="M604" s="192"/>
      <c r="N604" s="193"/>
      <c r="O604" s="71"/>
      <c r="P604" s="71"/>
      <c r="Q604" s="71"/>
      <c r="R604" s="71"/>
      <c r="S604" s="71"/>
      <c r="T604" s="72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T604" s="17" t="s">
        <v>198</v>
      </c>
      <c r="AU604" s="17" t="s">
        <v>82</v>
      </c>
    </row>
    <row r="605" spans="1:65" s="11" customFormat="1" ht="11.25">
      <c r="B605" s="178"/>
      <c r="C605" s="179"/>
      <c r="D605" s="180" t="s">
        <v>122</v>
      </c>
      <c r="E605" s="181" t="s">
        <v>1</v>
      </c>
      <c r="F605" s="182" t="s">
        <v>252</v>
      </c>
      <c r="G605" s="179"/>
      <c r="H605" s="183">
        <v>4</v>
      </c>
      <c r="I605" s="184"/>
      <c r="J605" s="179"/>
      <c r="K605" s="179"/>
      <c r="L605" s="185"/>
      <c r="M605" s="186"/>
      <c r="N605" s="187"/>
      <c r="O605" s="187"/>
      <c r="P605" s="187"/>
      <c r="Q605" s="187"/>
      <c r="R605" s="187"/>
      <c r="S605" s="187"/>
      <c r="T605" s="188"/>
      <c r="AT605" s="189" t="s">
        <v>122</v>
      </c>
      <c r="AU605" s="189" t="s">
        <v>82</v>
      </c>
      <c r="AV605" s="11" t="s">
        <v>84</v>
      </c>
      <c r="AW605" s="11" t="s">
        <v>30</v>
      </c>
      <c r="AX605" s="11" t="s">
        <v>82</v>
      </c>
      <c r="AY605" s="189" t="s">
        <v>120</v>
      </c>
    </row>
    <row r="606" spans="1:65" s="2" customFormat="1" ht="16.5" customHeight="1">
      <c r="A606" s="34"/>
      <c r="B606" s="35"/>
      <c r="C606" s="208" t="s">
        <v>1874</v>
      </c>
      <c r="D606" s="208" t="s">
        <v>1244</v>
      </c>
      <c r="E606" s="209" t="s">
        <v>1875</v>
      </c>
      <c r="F606" s="210" t="s">
        <v>1876</v>
      </c>
      <c r="G606" s="211" t="s">
        <v>118</v>
      </c>
      <c r="H606" s="212">
        <v>1</v>
      </c>
      <c r="I606" s="213"/>
      <c r="J606" s="214">
        <f>ROUND(I606*H606,2)</f>
        <v>0</v>
      </c>
      <c r="K606" s="210" t="s">
        <v>119</v>
      </c>
      <c r="L606" s="39"/>
      <c r="M606" s="215" t="s">
        <v>1</v>
      </c>
      <c r="N606" s="216" t="s">
        <v>39</v>
      </c>
      <c r="O606" s="71"/>
      <c r="P606" s="174">
        <f>O606*H606</f>
        <v>0</v>
      </c>
      <c r="Q606" s="174">
        <v>0</v>
      </c>
      <c r="R606" s="174">
        <f>Q606*H606</f>
        <v>0</v>
      </c>
      <c r="S606" s="174">
        <v>0</v>
      </c>
      <c r="T606" s="175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76" t="s">
        <v>82</v>
      </c>
      <c r="AT606" s="176" t="s">
        <v>1244</v>
      </c>
      <c r="AU606" s="176" t="s">
        <v>82</v>
      </c>
      <c r="AY606" s="17" t="s">
        <v>120</v>
      </c>
      <c r="BE606" s="177">
        <f>IF(N606="základní",J606,0)</f>
        <v>0</v>
      </c>
      <c r="BF606" s="177">
        <f>IF(N606="snížená",J606,0)</f>
        <v>0</v>
      </c>
      <c r="BG606" s="177">
        <f>IF(N606="zákl. přenesená",J606,0)</f>
        <v>0</v>
      </c>
      <c r="BH606" s="177">
        <f>IF(N606="sníž. přenesená",J606,0)</f>
        <v>0</v>
      </c>
      <c r="BI606" s="177">
        <f>IF(N606="nulová",J606,0)</f>
        <v>0</v>
      </c>
      <c r="BJ606" s="17" t="s">
        <v>82</v>
      </c>
      <c r="BK606" s="177">
        <f>ROUND(I606*H606,2)</f>
        <v>0</v>
      </c>
      <c r="BL606" s="17" t="s">
        <v>82</v>
      </c>
      <c r="BM606" s="176" t="s">
        <v>1877</v>
      </c>
    </row>
    <row r="607" spans="1:65" s="2" customFormat="1" ht="16.5" customHeight="1">
      <c r="A607" s="34"/>
      <c r="B607" s="35"/>
      <c r="C607" s="208" t="s">
        <v>1878</v>
      </c>
      <c r="D607" s="208" t="s">
        <v>1244</v>
      </c>
      <c r="E607" s="209" t="s">
        <v>1879</v>
      </c>
      <c r="F607" s="210" t="s">
        <v>1880</v>
      </c>
      <c r="G607" s="211" t="s">
        <v>118</v>
      </c>
      <c r="H607" s="212">
        <v>1</v>
      </c>
      <c r="I607" s="213"/>
      <c r="J607" s="214">
        <f>ROUND(I607*H607,2)</f>
        <v>0</v>
      </c>
      <c r="K607" s="210" t="s">
        <v>119</v>
      </c>
      <c r="L607" s="39"/>
      <c r="M607" s="215" t="s">
        <v>1</v>
      </c>
      <c r="N607" s="216" t="s">
        <v>39</v>
      </c>
      <c r="O607" s="71"/>
      <c r="P607" s="174">
        <f>O607*H607</f>
        <v>0</v>
      </c>
      <c r="Q607" s="174">
        <v>0</v>
      </c>
      <c r="R607" s="174">
        <f>Q607*H607</f>
        <v>0</v>
      </c>
      <c r="S607" s="174">
        <v>0</v>
      </c>
      <c r="T607" s="175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76" t="s">
        <v>82</v>
      </c>
      <c r="AT607" s="176" t="s">
        <v>1244</v>
      </c>
      <c r="AU607" s="176" t="s">
        <v>82</v>
      </c>
      <c r="AY607" s="17" t="s">
        <v>120</v>
      </c>
      <c r="BE607" s="177">
        <f>IF(N607="základní",J607,0)</f>
        <v>0</v>
      </c>
      <c r="BF607" s="177">
        <f>IF(N607="snížená",J607,0)</f>
        <v>0</v>
      </c>
      <c r="BG607" s="177">
        <f>IF(N607="zákl. přenesená",J607,0)</f>
        <v>0</v>
      </c>
      <c r="BH607" s="177">
        <f>IF(N607="sníž. přenesená",J607,0)</f>
        <v>0</v>
      </c>
      <c r="BI607" s="177">
        <f>IF(N607="nulová",J607,0)</f>
        <v>0</v>
      </c>
      <c r="BJ607" s="17" t="s">
        <v>82</v>
      </c>
      <c r="BK607" s="177">
        <f>ROUND(I607*H607,2)</f>
        <v>0</v>
      </c>
      <c r="BL607" s="17" t="s">
        <v>82</v>
      </c>
      <c r="BM607" s="176" t="s">
        <v>1881</v>
      </c>
    </row>
    <row r="608" spans="1:65" s="2" customFormat="1" ht="16.5" customHeight="1">
      <c r="A608" s="34"/>
      <c r="B608" s="35"/>
      <c r="C608" s="208" t="s">
        <v>1882</v>
      </c>
      <c r="D608" s="208" t="s">
        <v>1244</v>
      </c>
      <c r="E608" s="209" t="s">
        <v>1883</v>
      </c>
      <c r="F608" s="210" t="s">
        <v>1884</v>
      </c>
      <c r="G608" s="211" t="s">
        <v>118</v>
      </c>
      <c r="H608" s="212">
        <v>1</v>
      </c>
      <c r="I608" s="213"/>
      <c r="J608" s="214">
        <f>ROUND(I608*H608,2)</f>
        <v>0</v>
      </c>
      <c r="K608" s="210" t="s">
        <v>119</v>
      </c>
      <c r="L608" s="39"/>
      <c r="M608" s="215" t="s">
        <v>1</v>
      </c>
      <c r="N608" s="216" t="s">
        <v>39</v>
      </c>
      <c r="O608" s="71"/>
      <c r="P608" s="174">
        <f>O608*H608</f>
        <v>0</v>
      </c>
      <c r="Q608" s="174">
        <v>0</v>
      </c>
      <c r="R608" s="174">
        <f>Q608*H608</f>
        <v>0</v>
      </c>
      <c r="S608" s="174">
        <v>0</v>
      </c>
      <c r="T608" s="175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76" t="s">
        <v>82</v>
      </c>
      <c r="AT608" s="176" t="s">
        <v>1244</v>
      </c>
      <c r="AU608" s="176" t="s">
        <v>82</v>
      </c>
      <c r="AY608" s="17" t="s">
        <v>120</v>
      </c>
      <c r="BE608" s="177">
        <f>IF(N608="základní",J608,0)</f>
        <v>0</v>
      </c>
      <c r="BF608" s="177">
        <f>IF(N608="snížená",J608,0)</f>
        <v>0</v>
      </c>
      <c r="BG608" s="177">
        <f>IF(N608="zákl. přenesená",J608,0)</f>
        <v>0</v>
      </c>
      <c r="BH608" s="177">
        <f>IF(N608="sníž. přenesená",J608,0)</f>
        <v>0</v>
      </c>
      <c r="BI608" s="177">
        <f>IF(N608="nulová",J608,0)</f>
        <v>0</v>
      </c>
      <c r="BJ608" s="17" t="s">
        <v>82</v>
      </c>
      <c r="BK608" s="177">
        <f>ROUND(I608*H608,2)</f>
        <v>0</v>
      </c>
      <c r="BL608" s="17" t="s">
        <v>82</v>
      </c>
      <c r="BM608" s="176" t="s">
        <v>1885</v>
      </c>
    </row>
    <row r="609" spans="1:65" s="2" customFormat="1" ht="16.5" customHeight="1">
      <c r="A609" s="34"/>
      <c r="B609" s="35"/>
      <c r="C609" s="208" t="s">
        <v>1886</v>
      </c>
      <c r="D609" s="208" t="s">
        <v>1244</v>
      </c>
      <c r="E609" s="209" t="s">
        <v>1887</v>
      </c>
      <c r="F609" s="210" t="s">
        <v>1888</v>
      </c>
      <c r="G609" s="211" t="s">
        <v>118</v>
      </c>
      <c r="H609" s="212">
        <v>80</v>
      </c>
      <c r="I609" s="213"/>
      <c r="J609" s="214">
        <f>ROUND(I609*H609,2)</f>
        <v>0</v>
      </c>
      <c r="K609" s="210" t="s">
        <v>119</v>
      </c>
      <c r="L609" s="39"/>
      <c r="M609" s="215" t="s">
        <v>1</v>
      </c>
      <c r="N609" s="216" t="s">
        <v>39</v>
      </c>
      <c r="O609" s="71"/>
      <c r="P609" s="174">
        <f>O609*H609</f>
        <v>0</v>
      </c>
      <c r="Q609" s="174">
        <v>0</v>
      </c>
      <c r="R609" s="174">
        <f>Q609*H609</f>
        <v>0</v>
      </c>
      <c r="S609" s="174">
        <v>0</v>
      </c>
      <c r="T609" s="175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76" t="s">
        <v>82</v>
      </c>
      <c r="AT609" s="176" t="s">
        <v>1244</v>
      </c>
      <c r="AU609" s="176" t="s">
        <v>82</v>
      </c>
      <c r="AY609" s="17" t="s">
        <v>120</v>
      </c>
      <c r="BE609" s="177">
        <f>IF(N609="základní",J609,0)</f>
        <v>0</v>
      </c>
      <c r="BF609" s="177">
        <f>IF(N609="snížená",J609,0)</f>
        <v>0</v>
      </c>
      <c r="BG609" s="177">
        <f>IF(N609="zákl. přenesená",J609,0)</f>
        <v>0</v>
      </c>
      <c r="BH609" s="177">
        <f>IF(N609="sníž. přenesená",J609,0)</f>
        <v>0</v>
      </c>
      <c r="BI609" s="177">
        <f>IF(N609="nulová",J609,0)</f>
        <v>0</v>
      </c>
      <c r="BJ609" s="17" t="s">
        <v>82</v>
      </c>
      <c r="BK609" s="177">
        <f>ROUND(I609*H609,2)</f>
        <v>0</v>
      </c>
      <c r="BL609" s="17" t="s">
        <v>82</v>
      </c>
      <c r="BM609" s="176" t="s">
        <v>1889</v>
      </c>
    </row>
    <row r="610" spans="1:65" s="11" customFormat="1" ht="11.25">
      <c r="B610" s="178"/>
      <c r="C610" s="179"/>
      <c r="D610" s="180" t="s">
        <v>122</v>
      </c>
      <c r="E610" s="181" t="s">
        <v>1</v>
      </c>
      <c r="F610" s="182" t="s">
        <v>1890</v>
      </c>
      <c r="G610" s="179"/>
      <c r="H610" s="183">
        <v>80</v>
      </c>
      <c r="I610" s="184"/>
      <c r="J610" s="179"/>
      <c r="K610" s="179"/>
      <c r="L610" s="185"/>
      <c r="M610" s="186"/>
      <c r="N610" s="187"/>
      <c r="O610" s="187"/>
      <c r="P610" s="187"/>
      <c r="Q610" s="187"/>
      <c r="R610" s="187"/>
      <c r="S610" s="187"/>
      <c r="T610" s="188"/>
      <c r="AT610" s="189" t="s">
        <v>122</v>
      </c>
      <c r="AU610" s="189" t="s">
        <v>82</v>
      </c>
      <c r="AV610" s="11" t="s">
        <v>84</v>
      </c>
      <c r="AW610" s="11" t="s">
        <v>30</v>
      </c>
      <c r="AX610" s="11" t="s">
        <v>82</v>
      </c>
      <c r="AY610" s="189" t="s">
        <v>120</v>
      </c>
    </row>
    <row r="611" spans="1:65" s="2" customFormat="1" ht="16.5" customHeight="1">
      <c r="A611" s="34"/>
      <c r="B611" s="35"/>
      <c r="C611" s="208" t="s">
        <v>1891</v>
      </c>
      <c r="D611" s="208" t="s">
        <v>1244</v>
      </c>
      <c r="E611" s="209" t="s">
        <v>1892</v>
      </c>
      <c r="F611" s="210" t="s">
        <v>1893</v>
      </c>
      <c r="G611" s="211" t="s">
        <v>118</v>
      </c>
      <c r="H611" s="212">
        <v>1</v>
      </c>
      <c r="I611" s="213"/>
      <c r="J611" s="214">
        <f>ROUND(I611*H611,2)</f>
        <v>0</v>
      </c>
      <c r="K611" s="210" t="s">
        <v>119</v>
      </c>
      <c r="L611" s="39"/>
      <c r="M611" s="215" t="s">
        <v>1</v>
      </c>
      <c r="N611" s="216" t="s">
        <v>39</v>
      </c>
      <c r="O611" s="71"/>
      <c r="P611" s="174">
        <f>O611*H611</f>
        <v>0</v>
      </c>
      <c r="Q611" s="174">
        <v>0</v>
      </c>
      <c r="R611" s="174">
        <f>Q611*H611</f>
        <v>0</v>
      </c>
      <c r="S611" s="174">
        <v>0</v>
      </c>
      <c r="T611" s="175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76" t="s">
        <v>82</v>
      </c>
      <c r="AT611" s="176" t="s">
        <v>1244</v>
      </c>
      <c r="AU611" s="176" t="s">
        <v>82</v>
      </c>
      <c r="AY611" s="17" t="s">
        <v>120</v>
      </c>
      <c r="BE611" s="177">
        <f>IF(N611="základní",J611,0)</f>
        <v>0</v>
      </c>
      <c r="BF611" s="177">
        <f>IF(N611="snížená",J611,0)</f>
        <v>0</v>
      </c>
      <c r="BG611" s="177">
        <f>IF(N611="zákl. přenesená",J611,0)</f>
        <v>0</v>
      </c>
      <c r="BH611" s="177">
        <f>IF(N611="sníž. přenesená",J611,0)</f>
        <v>0</v>
      </c>
      <c r="BI611" s="177">
        <f>IF(N611="nulová",J611,0)</f>
        <v>0</v>
      </c>
      <c r="BJ611" s="17" t="s">
        <v>82</v>
      </c>
      <c r="BK611" s="177">
        <f>ROUND(I611*H611,2)</f>
        <v>0</v>
      </c>
      <c r="BL611" s="17" t="s">
        <v>82</v>
      </c>
      <c r="BM611" s="176" t="s">
        <v>1894</v>
      </c>
    </row>
    <row r="612" spans="1:65" s="2" customFormat="1" ht="16.5" customHeight="1">
      <c r="A612" s="34"/>
      <c r="B612" s="35"/>
      <c r="C612" s="208" t="s">
        <v>1895</v>
      </c>
      <c r="D612" s="208" t="s">
        <v>1244</v>
      </c>
      <c r="E612" s="209" t="s">
        <v>1896</v>
      </c>
      <c r="F612" s="210" t="s">
        <v>1897</v>
      </c>
      <c r="G612" s="211" t="s">
        <v>118</v>
      </c>
      <c r="H612" s="212">
        <v>1</v>
      </c>
      <c r="I612" s="213"/>
      <c r="J612" s="214">
        <f>ROUND(I612*H612,2)</f>
        <v>0</v>
      </c>
      <c r="K612" s="210" t="s">
        <v>119</v>
      </c>
      <c r="L612" s="39"/>
      <c r="M612" s="215" t="s">
        <v>1</v>
      </c>
      <c r="N612" s="216" t="s">
        <v>39</v>
      </c>
      <c r="O612" s="71"/>
      <c r="P612" s="174">
        <f>O612*H612</f>
        <v>0</v>
      </c>
      <c r="Q612" s="174">
        <v>0</v>
      </c>
      <c r="R612" s="174">
        <f>Q612*H612</f>
        <v>0</v>
      </c>
      <c r="S612" s="174">
        <v>0</v>
      </c>
      <c r="T612" s="175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76" t="s">
        <v>82</v>
      </c>
      <c r="AT612" s="176" t="s">
        <v>1244</v>
      </c>
      <c r="AU612" s="176" t="s">
        <v>82</v>
      </c>
      <c r="AY612" s="17" t="s">
        <v>120</v>
      </c>
      <c r="BE612" s="177">
        <f>IF(N612="základní",J612,0)</f>
        <v>0</v>
      </c>
      <c r="BF612" s="177">
        <f>IF(N612="snížená",J612,0)</f>
        <v>0</v>
      </c>
      <c r="BG612" s="177">
        <f>IF(N612="zákl. přenesená",J612,0)</f>
        <v>0</v>
      </c>
      <c r="BH612" s="177">
        <f>IF(N612="sníž. přenesená",J612,0)</f>
        <v>0</v>
      </c>
      <c r="BI612" s="177">
        <f>IF(N612="nulová",J612,0)</f>
        <v>0</v>
      </c>
      <c r="BJ612" s="17" t="s">
        <v>82</v>
      </c>
      <c r="BK612" s="177">
        <f>ROUND(I612*H612,2)</f>
        <v>0</v>
      </c>
      <c r="BL612" s="17" t="s">
        <v>82</v>
      </c>
      <c r="BM612" s="176" t="s">
        <v>1898</v>
      </c>
    </row>
    <row r="613" spans="1:65" s="2" customFormat="1" ht="16.5" customHeight="1">
      <c r="A613" s="34"/>
      <c r="B613" s="35"/>
      <c r="C613" s="208" t="s">
        <v>1899</v>
      </c>
      <c r="D613" s="208" t="s">
        <v>1244</v>
      </c>
      <c r="E613" s="209" t="s">
        <v>1900</v>
      </c>
      <c r="F613" s="210" t="s">
        <v>1901</v>
      </c>
      <c r="G613" s="211" t="s">
        <v>118</v>
      </c>
      <c r="H613" s="212">
        <v>32</v>
      </c>
      <c r="I613" s="213"/>
      <c r="J613" s="214">
        <f>ROUND(I613*H613,2)</f>
        <v>0</v>
      </c>
      <c r="K613" s="210" t="s">
        <v>119</v>
      </c>
      <c r="L613" s="39"/>
      <c r="M613" s="215" t="s">
        <v>1</v>
      </c>
      <c r="N613" s="216" t="s">
        <v>39</v>
      </c>
      <c r="O613" s="71"/>
      <c r="P613" s="174">
        <f>O613*H613</f>
        <v>0</v>
      </c>
      <c r="Q613" s="174">
        <v>0</v>
      </c>
      <c r="R613" s="174">
        <f>Q613*H613</f>
        <v>0</v>
      </c>
      <c r="S613" s="174">
        <v>0</v>
      </c>
      <c r="T613" s="175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76" t="s">
        <v>82</v>
      </c>
      <c r="AT613" s="176" t="s">
        <v>1244</v>
      </c>
      <c r="AU613" s="176" t="s">
        <v>82</v>
      </c>
      <c r="AY613" s="17" t="s">
        <v>120</v>
      </c>
      <c r="BE613" s="177">
        <f>IF(N613="základní",J613,0)</f>
        <v>0</v>
      </c>
      <c r="BF613" s="177">
        <f>IF(N613="snížená",J613,0)</f>
        <v>0</v>
      </c>
      <c r="BG613" s="177">
        <f>IF(N613="zákl. přenesená",J613,0)</f>
        <v>0</v>
      </c>
      <c r="BH613" s="177">
        <f>IF(N613="sníž. přenesená",J613,0)</f>
        <v>0</v>
      </c>
      <c r="BI613" s="177">
        <f>IF(N613="nulová",J613,0)</f>
        <v>0</v>
      </c>
      <c r="BJ613" s="17" t="s">
        <v>82</v>
      </c>
      <c r="BK613" s="177">
        <f>ROUND(I613*H613,2)</f>
        <v>0</v>
      </c>
      <c r="BL613" s="17" t="s">
        <v>82</v>
      </c>
      <c r="BM613" s="176" t="s">
        <v>1902</v>
      </c>
    </row>
    <row r="614" spans="1:65" s="11" customFormat="1" ht="11.25">
      <c r="B614" s="178"/>
      <c r="C614" s="179"/>
      <c r="D614" s="180" t="s">
        <v>122</v>
      </c>
      <c r="E614" s="181" t="s">
        <v>1</v>
      </c>
      <c r="F614" s="182" t="s">
        <v>1440</v>
      </c>
      <c r="G614" s="179"/>
      <c r="H614" s="183">
        <v>32</v>
      </c>
      <c r="I614" s="184"/>
      <c r="J614" s="179"/>
      <c r="K614" s="179"/>
      <c r="L614" s="185"/>
      <c r="M614" s="186"/>
      <c r="N614" s="187"/>
      <c r="O614" s="187"/>
      <c r="P614" s="187"/>
      <c r="Q614" s="187"/>
      <c r="R614" s="187"/>
      <c r="S614" s="187"/>
      <c r="T614" s="188"/>
      <c r="AT614" s="189" t="s">
        <v>122</v>
      </c>
      <c r="AU614" s="189" t="s">
        <v>82</v>
      </c>
      <c r="AV614" s="11" t="s">
        <v>84</v>
      </c>
      <c r="AW614" s="11" t="s">
        <v>30</v>
      </c>
      <c r="AX614" s="11" t="s">
        <v>82</v>
      </c>
      <c r="AY614" s="189" t="s">
        <v>120</v>
      </c>
    </row>
    <row r="615" spans="1:65" s="2" customFormat="1" ht="16.5" customHeight="1">
      <c r="A615" s="34"/>
      <c r="B615" s="35"/>
      <c r="C615" s="208" t="s">
        <v>1903</v>
      </c>
      <c r="D615" s="208" t="s">
        <v>1244</v>
      </c>
      <c r="E615" s="209" t="s">
        <v>1904</v>
      </c>
      <c r="F615" s="210" t="s">
        <v>1905</v>
      </c>
      <c r="G615" s="211" t="s">
        <v>118</v>
      </c>
      <c r="H615" s="212">
        <v>1</v>
      </c>
      <c r="I615" s="213"/>
      <c r="J615" s="214">
        <f>ROUND(I615*H615,2)</f>
        <v>0</v>
      </c>
      <c r="K615" s="210" t="s">
        <v>119</v>
      </c>
      <c r="L615" s="39"/>
      <c r="M615" s="215" t="s">
        <v>1</v>
      </c>
      <c r="N615" s="216" t="s">
        <v>39</v>
      </c>
      <c r="O615" s="71"/>
      <c r="P615" s="174">
        <f>O615*H615</f>
        <v>0</v>
      </c>
      <c r="Q615" s="174">
        <v>0</v>
      </c>
      <c r="R615" s="174">
        <f>Q615*H615</f>
        <v>0</v>
      </c>
      <c r="S615" s="174">
        <v>0</v>
      </c>
      <c r="T615" s="175">
        <f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76" t="s">
        <v>82</v>
      </c>
      <c r="AT615" s="176" t="s">
        <v>1244</v>
      </c>
      <c r="AU615" s="176" t="s">
        <v>82</v>
      </c>
      <c r="AY615" s="17" t="s">
        <v>120</v>
      </c>
      <c r="BE615" s="177">
        <f>IF(N615="základní",J615,0)</f>
        <v>0</v>
      </c>
      <c r="BF615" s="177">
        <f>IF(N615="snížená",J615,0)</f>
        <v>0</v>
      </c>
      <c r="BG615" s="177">
        <f>IF(N615="zákl. přenesená",J615,0)</f>
        <v>0</v>
      </c>
      <c r="BH615" s="177">
        <f>IF(N615="sníž. přenesená",J615,0)</f>
        <v>0</v>
      </c>
      <c r="BI615" s="177">
        <f>IF(N615="nulová",J615,0)</f>
        <v>0</v>
      </c>
      <c r="BJ615" s="17" t="s">
        <v>82</v>
      </c>
      <c r="BK615" s="177">
        <f>ROUND(I615*H615,2)</f>
        <v>0</v>
      </c>
      <c r="BL615" s="17" t="s">
        <v>82</v>
      </c>
      <c r="BM615" s="176" t="s">
        <v>1906</v>
      </c>
    </row>
    <row r="616" spans="1:65" s="2" customFormat="1" ht="16.5" customHeight="1">
      <c r="A616" s="34"/>
      <c r="B616" s="35"/>
      <c r="C616" s="208" t="s">
        <v>1907</v>
      </c>
      <c r="D616" s="208" t="s">
        <v>1244</v>
      </c>
      <c r="E616" s="209" t="s">
        <v>1908</v>
      </c>
      <c r="F616" s="210" t="s">
        <v>1909</v>
      </c>
      <c r="G616" s="211" t="s">
        <v>118</v>
      </c>
      <c r="H616" s="212">
        <v>4</v>
      </c>
      <c r="I616" s="213"/>
      <c r="J616" s="214">
        <f>ROUND(I616*H616,2)</f>
        <v>0</v>
      </c>
      <c r="K616" s="210" t="s">
        <v>119</v>
      </c>
      <c r="L616" s="39"/>
      <c r="M616" s="215" t="s">
        <v>1</v>
      </c>
      <c r="N616" s="216" t="s">
        <v>39</v>
      </c>
      <c r="O616" s="71"/>
      <c r="P616" s="174">
        <f>O616*H616</f>
        <v>0</v>
      </c>
      <c r="Q616" s="174">
        <v>0</v>
      </c>
      <c r="R616" s="174">
        <f>Q616*H616</f>
        <v>0</v>
      </c>
      <c r="S616" s="174">
        <v>0</v>
      </c>
      <c r="T616" s="175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76" t="s">
        <v>82</v>
      </c>
      <c r="AT616" s="176" t="s">
        <v>1244</v>
      </c>
      <c r="AU616" s="176" t="s">
        <v>82</v>
      </c>
      <c r="AY616" s="17" t="s">
        <v>120</v>
      </c>
      <c r="BE616" s="177">
        <f>IF(N616="základní",J616,0)</f>
        <v>0</v>
      </c>
      <c r="BF616" s="177">
        <f>IF(N616="snížená",J616,0)</f>
        <v>0</v>
      </c>
      <c r="BG616" s="177">
        <f>IF(N616="zákl. přenesená",J616,0)</f>
        <v>0</v>
      </c>
      <c r="BH616" s="177">
        <f>IF(N616="sníž. přenesená",J616,0)</f>
        <v>0</v>
      </c>
      <c r="BI616" s="177">
        <f>IF(N616="nulová",J616,0)</f>
        <v>0</v>
      </c>
      <c r="BJ616" s="17" t="s">
        <v>82</v>
      </c>
      <c r="BK616" s="177">
        <f>ROUND(I616*H616,2)</f>
        <v>0</v>
      </c>
      <c r="BL616" s="17" t="s">
        <v>82</v>
      </c>
      <c r="BM616" s="176" t="s">
        <v>1910</v>
      </c>
    </row>
    <row r="617" spans="1:65" s="11" customFormat="1" ht="11.25">
      <c r="B617" s="178"/>
      <c r="C617" s="179"/>
      <c r="D617" s="180" t="s">
        <v>122</v>
      </c>
      <c r="E617" s="181" t="s">
        <v>1</v>
      </c>
      <c r="F617" s="182" t="s">
        <v>252</v>
      </c>
      <c r="G617" s="179"/>
      <c r="H617" s="183">
        <v>4</v>
      </c>
      <c r="I617" s="184"/>
      <c r="J617" s="179"/>
      <c r="K617" s="179"/>
      <c r="L617" s="185"/>
      <c r="M617" s="186"/>
      <c r="N617" s="187"/>
      <c r="O617" s="187"/>
      <c r="P617" s="187"/>
      <c r="Q617" s="187"/>
      <c r="R617" s="187"/>
      <c r="S617" s="187"/>
      <c r="T617" s="188"/>
      <c r="AT617" s="189" t="s">
        <v>122</v>
      </c>
      <c r="AU617" s="189" t="s">
        <v>82</v>
      </c>
      <c r="AV617" s="11" t="s">
        <v>84</v>
      </c>
      <c r="AW617" s="11" t="s">
        <v>30</v>
      </c>
      <c r="AX617" s="11" t="s">
        <v>82</v>
      </c>
      <c r="AY617" s="189" t="s">
        <v>120</v>
      </c>
    </row>
    <row r="618" spans="1:65" s="2" customFormat="1" ht="16.5" customHeight="1">
      <c r="A618" s="34"/>
      <c r="B618" s="35"/>
      <c r="C618" s="208" t="s">
        <v>1911</v>
      </c>
      <c r="D618" s="208" t="s">
        <v>1244</v>
      </c>
      <c r="E618" s="209" t="s">
        <v>1912</v>
      </c>
      <c r="F618" s="210" t="s">
        <v>1913</v>
      </c>
      <c r="G618" s="211" t="s">
        <v>118</v>
      </c>
      <c r="H618" s="212">
        <v>56</v>
      </c>
      <c r="I618" s="213"/>
      <c r="J618" s="214">
        <f>ROUND(I618*H618,2)</f>
        <v>0</v>
      </c>
      <c r="K618" s="210" t="s">
        <v>119</v>
      </c>
      <c r="L618" s="39"/>
      <c r="M618" s="215" t="s">
        <v>1</v>
      </c>
      <c r="N618" s="216" t="s">
        <v>39</v>
      </c>
      <c r="O618" s="71"/>
      <c r="P618" s="174">
        <f>O618*H618</f>
        <v>0</v>
      </c>
      <c r="Q618" s="174">
        <v>0</v>
      </c>
      <c r="R618" s="174">
        <f>Q618*H618</f>
        <v>0</v>
      </c>
      <c r="S618" s="174">
        <v>0</v>
      </c>
      <c r="T618" s="175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76" t="s">
        <v>82</v>
      </c>
      <c r="AT618" s="176" t="s">
        <v>1244</v>
      </c>
      <c r="AU618" s="176" t="s">
        <v>82</v>
      </c>
      <c r="AY618" s="17" t="s">
        <v>120</v>
      </c>
      <c r="BE618" s="177">
        <f>IF(N618="základní",J618,0)</f>
        <v>0</v>
      </c>
      <c r="BF618" s="177">
        <f>IF(N618="snížená",J618,0)</f>
        <v>0</v>
      </c>
      <c r="BG618" s="177">
        <f>IF(N618="zákl. přenesená",J618,0)</f>
        <v>0</v>
      </c>
      <c r="BH618" s="177">
        <f>IF(N618="sníž. přenesená",J618,0)</f>
        <v>0</v>
      </c>
      <c r="BI618" s="177">
        <f>IF(N618="nulová",J618,0)</f>
        <v>0</v>
      </c>
      <c r="BJ618" s="17" t="s">
        <v>82</v>
      </c>
      <c r="BK618" s="177">
        <f>ROUND(I618*H618,2)</f>
        <v>0</v>
      </c>
      <c r="BL618" s="17" t="s">
        <v>82</v>
      </c>
      <c r="BM618" s="176" t="s">
        <v>1914</v>
      </c>
    </row>
    <row r="619" spans="1:65" s="11" customFormat="1" ht="11.25">
      <c r="B619" s="178"/>
      <c r="C619" s="179"/>
      <c r="D619" s="180" t="s">
        <v>122</v>
      </c>
      <c r="E619" s="181" t="s">
        <v>1</v>
      </c>
      <c r="F619" s="182" t="s">
        <v>1915</v>
      </c>
      <c r="G619" s="179"/>
      <c r="H619" s="183">
        <v>56</v>
      </c>
      <c r="I619" s="184"/>
      <c r="J619" s="179"/>
      <c r="K619" s="179"/>
      <c r="L619" s="185"/>
      <c r="M619" s="186"/>
      <c r="N619" s="187"/>
      <c r="O619" s="187"/>
      <c r="P619" s="187"/>
      <c r="Q619" s="187"/>
      <c r="R619" s="187"/>
      <c r="S619" s="187"/>
      <c r="T619" s="188"/>
      <c r="AT619" s="189" t="s">
        <v>122</v>
      </c>
      <c r="AU619" s="189" t="s">
        <v>82</v>
      </c>
      <c r="AV619" s="11" t="s">
        <v>84</v>
      </c>
      <c r="AW619" s="11" t="s">
        <v>30</v>
      </c>
      <c r="AX619" s="11" t="s">
        <v>82</v>
      </c>
      <c r="AY619" s="189" t="s">
        <v>120</v>
      </c>
    </row>
    <row r="620" spans="1:65" s="2" customFormat="1" ht="16.5" customHeight="1">
      <c r="A620" s="34"/>
      <c r="B620" s="35"/>
      <c r="C620" s="208" t="s">
        <v>1916</v>
      </c>
      <c r="D620" s="208" t="s">
        <v>1244</v>
      </c>
      <c r="E620" s="209" t="s">
        <v>1917</v>
      </c>
      <c r="F620" s="210" t="s">
        <v>1918</v>
      </c>
      <c r="G620" s="211" t="s">
        <v>118</v>
      </c>
      <c r="H620" s="212">
        <v>1</v>
      </c>
      <c r="I620" s="213"/>
      <c r="J620" s="214">
        <f>ROUND(I620*H620,2)</f>
        <v>0</v>
      </c>
      <c r="K620" s="210" t="s">
        <v>119</v>
      </c>
      <c r="L620" s="39"/>
      <c r="M620" s="215" t="s">
        <v>1</v>
      </c>
      <c r="N620" s="216" t="s">
        <v>39</v>
      </c>
      <c r="O620" s="71"/>
      <c r="P620" s="174">
        <f>O620*H620</f>
        <v>0</v>
      </c>
      <c r="Q620" s="174">
        <v>0</v>
      </c>
      <c r="R620" s="174">
        <f>Q620*H620</f>
        <v>0</v>
      </c>
      <c r="S620" s="174">
        <v>0</v>
      </c>
      <c r="T620" s="175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76" t="s">
        <v>82</v>
      </c>
      <c r="AT620" s="176" t="s">
        <v>1244</v>
      </c>
      <c r="AU620" s="176" t="s">
        <v>82</v>
      </c>
      <c r="AY620" s="17" t="s">
        <v>120</v>
      </c>
      <c r="BE620" s="177">
        <f>IF(N620="základní",J620,0)</f>
        <v>0</v>
      </c>
      <c r="BF620" s="177">
        <f>IF(N620="snížená",J620,0)</f>
        <v>0</v>
      </c>
      <c r="BG620" s="177">
        <f>IF(N620="zákl. přenesená",J620,0)</f>
        <v>0</v>
      </c>
      <c r="BH620" s="177">
        <f>IF(N620="sníž. přenesená",J620,0)</f>
        <v>0</v>
      </c>
      <c r="BI620" s="177">
        <f>IF(N620="nulová",J620,0)</f>
        <v>0</v>
      </c>
      <c r="BJ620" s="17" t="s">
        <v>82</v>
      </c>
      <c r="BK620" s="177">
        <f>ROUND(I620*H620,2)</f>
        <v>0</v>
      </c>
      <c r="BL620" s="17" t="s">
        <v>82</v>
      </c>
      <c r="BM620" s="176" t="s">
        <v>1919</v>
      </c>
    </row>
    <row r="621" spans="1:65" s="2" customFormat="1" ht="16.5" customHeight="1">
      <c r="A621" s="34"/>
      <c r="B621" s="35"/>
      <c r="C621" s="208" t="s">
        <v>1920</v>
      </c>
      <c r="D621" s="208" t="s">
        <v>1244</v>
      </c>
      <c r="E621" s="209" t="s">
        <v>1921</v>
      </c>
      <c r="F621" s="210" t="s">
        <v>1922</v>
      </c>
      <c r="G621" s="211" t="s">
        <v>118</v>
      </c>
      <c r="H621" s="212">
        <v>1</v>
      </c>
      <c r="I621" s="213"/>
      <c r="J621" s="214">
        <f>ROUND(I621*H621,2)</f>
        <v>0</v>
      </c>
      <c r="K621" s="210" t="s">
        <v>119</v>
      </c>
      <c r="L621" s="39"/>
      <c r="M621" s="215" t="s">
        <v>1</v>
      </c>
      <c r="N621" s="216" t="s">
        <v>39</v>
      </c>
      <c r="O621" s="71"/>
      <c r="P621" s="174">
        <f>O621*H621</f>
        <v>0</v>
      </c>
      <c r="Q621" s="174">
        <v>0</v>
      </c>
      <c r="R621" s="174">
        <f>Q621*H621</f>
        <v>0</v>
      </c>
      <c r="S621" s="174">
        <v>0</v>
      </c>
      <c r="T621" s="175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76" t="s">
        <v>82</v>
      </c>
      <c r="AT621" s="176" t="s">
        <v>1244</v>
      </c>
      <c r="AU621" s="176" t="s">
        <v>82</v>
      </c>
      <c r="AY621" s="17" t="s">
        <v>120</v>
      </c>
      <c r="BE621" s="177">
        <f>IF(N621="základní",J621,0)</f>
        <v>0</v>
      </c>
      <c r="BF621" s="177">
        <f>IF(N621="snížená",J621,0)</f>
        <v>0</v>
      </c>
      <c r="BG621" s="177">
        <f>IF(N621="zákl. přenesená",J621,0)</f>
        <v>0</v>
      </c>
      <c r="BH621" s="177">
        <f>IF(N621="sníž. přenesená",J621,0)</f>
        <v>0</v>
      </c>
      <c r="BI621" s="177">
        <f>IF(N621="nulová",J621,0)</f>
        <v>0</v>
      </c>
      <c r="BJ621" s="17" t="s">
        <v>82</v>
      </c>
      <c r="BK621" s="177">
        <f>ROUND(I621*H621,2)</f>
        <v>0</v>
      </c>
      <c r="BL621" s="17" t="s">
        <v>82</v>
      </c>
      <c r="BM621" s="176" t="s">
        <v>1923</v>
      </c>
    </row>
    <row r="622" spans="1:65" s="2" customFormat="1" ht="16.5" customHeight="1">
      <c r="A622" s="34"/>
      <c r="B622" s="35"/>
      <c r="C622" s="208" t="s">
        <v>1924</v>
      </c>
      <c r="D622" s="208" t="s">
        <v>1244</v>
      </c>
      <c r="E622" s="209" t="s">
        <v>1925</v>
      </c>
      <c r="F622" s="210" t="s">
        <v>1926</v>
      </c>
      <c r="G622" s="211" t="s">
        <v>118</v>
      </c>
      <c r="H622" s="212">
        <v>52</v>
      </c>
      <c r="I622" s="213"/>
      <c r="J622" s="214">
        <f>ROUND(I622*H622,2)</f>
        <v>0</v>
      </c>
      <c r="K622" s="210" t="s">
        <v>119</v>
      </c>
      <c r="L622" s="39"/>
      <c r="M622" s="215" t="s">
        <v>1</v>
      </c>
      <c r="N622" s="216" t="s">
        <v>39</v>
      </c>
      <c r="O622" s="71"/>
      <c r="P622" s="174">
        <f>O622*H622</f>
        <v>0</v>
      </c>
      <c r="Q622" s="174">
        <v>0</v>
      </c>
      <c r="R622" s="174">
        <f>Q622*H622</f>
        <v>0</v>
      </c>
      <c r="S622" s="174">
        <v>0</v>
      </c>
      <c r="T622" s="175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76" t="s">
        <v>82</v>
      </c>
      <c r="AT622" s="176" t="s">
        <v>1244</v>
      </c>
      <c r="AU622" s="176" t="s">
        <v>82</v>
      </c>
      <c r="AY622" s="17" t="s">
        <v>120</v>
      </c>
      <c r="BE622" s="177">
        <f>IF(N622="základní",J622,0)</f>
        <v>0</v>
      </c>
      <c r="BF622" s="177">
        <f>IF(N622="snížená",J622,0)</f>
        <v>0</v>
      </c>
      <c r="BG622" s="177">
        <f>IF(N622="zákl. přenesená",J622,0)</f>
        <v>0</v>
      </c>
      <c r="BH622" s="177">
        <f>IF(N622="sníž. přenesená",J622,0)</f>
        <v>0</v>
      </c>
      <c r="BI622" s="177">
        <f>IF(N622="nulová",J622,0)</f>
        <v>0</v>
      </c>
      <c r="BJ622" s="17" t="s">
        <v>82</v>
      </c>
      <c r="BK622" s="177">
        <f>ROUND(I622*H622,2)</f>
        <v>0</v>
      </c>
      <c r="BL622" s="17" t="s">
        <v>82</v>
      </c>
      <c r="BM622" s="176" t="s">
        <v>1927</v>
      </c>
    </row>
    <row r="623" spans="1:65" s="11" customFormat="1" ht="11.25">
      <c r="B623" s="178"/>
      <c r="C623" s="179"/>
      <c r="D623" s="180" t="s">
        <v>122</v>
      </c>
      <c r="E623" s="181" t="s">
        <v>1</v>
      </c>
      <c r="F623" s="182" t="s">
        <v>1928</v>
      </c>
      <c r="G623" s="179"/>
      <c r="H623" s="183">
        <v>52</v>
      </c>
      <c r="I623" s="184"/>
      <c r="J623" s="179"/>
      <c r="K623" s="179"/>
      <c r="L623" s="185"/>
      <c r="M623" s="186"/>
      <c r="N623" s="187"/>
      <c r="O623" s="187"/>
      <c r="P623" s="187"/>
      <c r="Q623" s="187"/>
      <c r="R623" s="187"/>
      <c r="S623" s="187"/>
      <c r="T623" s="188"/>
      <c r="AT623" s="189" t="s">
        <v>122</v>
      </c>
      <c r="AU623" s="189" t="s">
        <v>82</v>
      </c>
      <c r="AV623" s="11" t="s">
        <v>84</v>
      </c>
      <c r="AW623" s="11" t="s">
        <v>30</v>
      </c>
      <c r="AX623" s="11" t="s">
        <v>82</v>
      </c>
      <c r="AY623" s="189" t="s">
        <v>120</v>
      </c>
    </row>
    <row r="624" spans="1:65" s="2" customFormat="1" ht="24.2" customHeight="1">
      <c r="A624" s="34"/>
      <c r="B624" s="35"/>
      <c r="C624" s="208" t="s">
        <v>1929</v>
      </c>
      <c r="D624" s="208" t="s">
        <v>1244</v>
      </c>
      <c r="E624" s="209" t="s">
        <v>1930</v>
      </c>
      <c r="F624" s="210" t="s">
        <v>1931</v>
      </c>
      <c r="G624" s="211" t="s">
        <v>118</v>
      </c>
      <c r="H624" s="212">
        <v>44</v>
      </c>
      <c r="I624" s="213"/>
      <c r="J624" s="214">
        <f>ROUND(I624*H624,2)</f>
        <v>0</v>
      </c>
      <c r="K624" s="210" t="s">
        <v>119</v>
      </c>
      <c r="L624" s="39"/>
      <c r="M624" s="215" t="s">
        <v>1</v>
      </c>
      <c r="N624" s="216" t="s">
        <v>39</v>
      </c>
      <c r="O624" s="71"/>
      <c r="P624" s="174">
        <f>O624*H624</f>
        <v>0</v>
      </c>
      <c r="Q624" s="174">
        <v>0</v>
      </c>
      <c r="R624" s="174">
        <f>Q624*H624</f>
        <v>0</v>
      </c>
      <c r="S624" s="174">
        <v>0</v>
      </c>
      <c r="T624" s="175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76" t="s">
        <v>82</v>
      </c>
      <c r="AT624" s="176" t="s">
        <v>1244</v>
      </c>
      <c r="AU624" s="176" t="s">
        <v>82</v>
      </c>
      <c r="AY624" s="17" t="s">
        <v>120</v>
      </c>
      <c r="BE624" s="177">
        <f>IF(N624="základní",J624,0)</f>
        <v>0</v>
      </c>
      <c r="BF624" s="177">
        <f>IF(N624="snížená",J624,0)</f>
        <v>0</v>
      </c>
      <c r="BG624" s="177">
        <f>IF(N624="zákl. přenesená",J624,0)</f>
        <v>0</v>
      </c>
      <c r="BH624" s="177">
        <f>IF(N624="sníž. přenesená",J624,0)</f>
        <v>0</v>
      </c>
      <c r="BI624" s="177">
        <f>IF(N624="nulová",J624,0)</f>
        <v>0</v>
      </c>
      <c r="BJ624" s="17" t="s">
        <v>82</v>
      </c>
      <c r="BK624" s="177">
        <f>ROUND(I624*H624,2)</f>
        <v>0</v>
      </c>
      <c r="BL624" s="17" t="s">
        <v>82</v>
      </c>
      <c r="BM624" s="176" t="s">
        <v>1932</v>
      </c>
    </row>
    <row r="625" spans="1:65" s="11" customFormat="1" ht="11.25">
      <c r="B625" s="178"/>
      <c r="C625" s="179"/>
      <c r="D625" s="180" t="s">
        <v>122</v>
      </c>
      <c r="E625" s="181" t="s">
        <v>1</v>
      </c>
      <c r="F625" s="182" t="s">
        <v>516</v>
      </c>
      <c r="G625" s="179"/>
      <c r="H625" s="183">
        <v>44</v>
      </c>
      <c r="I625" s="184"/>
      <c r="J625" s="179"/>
      <c r="K625" s="179"/>
      <c r="L625" s="185"/>
      <c r="M625" s="186"/>
      <c r="N625" s="187"/>
      <c r="O625" s="187"/>
      <c r="P625" s="187"/>
      <c r="Q625" s="187"/>
      <c r="R625" s="187"/>
      <c r="S625" s="187"/>
      <c r="T625" s="188"/>
      <c r="AT625" s="189" t="s">
        <v>122</v>
      </c>
      <c r="AU625" s="189" t="s">
        <v>82</v>
      </c>
      <c r="AV625" s="11" t="s">
        <v>84</v>
      </c>
      <c r="AW625" s="11" t="s">
        <v>30</v>
      </c>
      <c r="AX625" s="11" t="s">
        <v>82</v>
      </c>
      <c r="AY625" s="189" t="s">
        <v>120</v>
      </c>
    </row>
    <row r="626" spans="1:65" s="2" customFormat="1" ht="16.5" customHeight="1">
      <c r="A626" s="34"/>
      <c r="B626" s="35"/>
      <c r="C626" s="208" t="s">
        <v>1933</v>
      </c>
      <c r="D626" s="208" t="s">
        <v>1244</v>
      </c>
      <c r="E626" s="209" t="s">
        <v>1934</v>
      </c>
      <c r="F626" s="210" t="s">
        <v>1935</v>
      </c>
      <c r="G626" s="211" t="s">
        <v>118</v>
      </c>
      <c r="H626" s="212">
        <v>1</v>
      </c>
      <c r="I626" s="213"/>
      <c r="J626" s="214">
        <f t="shared" ref="J626:J633" si="240">ROUND(I626*H626,2)</f>
        <v>0</v>
      </c>
      <c r="K626" s="210" t="s">
        <v>119</v>
      </c>
      <c r="L626" s="39"/>
      <c r="M626" s="215" t="s">
        <v>1</v>
      </c>
      <c r="N626" s="216" t="s">
        <v>39</v>
      </c>
      <c r="O626" s="71"/>
      <c r="P626" s="174">
        <f t="shared" ref="P626:P633" si="241">O626*H626</f>
        <v>0</v>
      </c>
      <c r="Q626" s="174">
        <v>0</v>
      </c>
      <c r="R626" s="174">
        <f t="shared" ref="R626:R633" si="242">Q626*H626</f>
        <v>0</v>
      </c>
      <c r="S626" s="174">
        <v>0</v>
      </c>
      <c r="T626" s="175">
        <f t="shared" ref="T626:T633" si="243"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76" t="s">
        <v>82</v>
      </c>
      <c r="AT626" s="176" t="s">
        <v>1244</v>
      </c>
      <c r="AU626" s="176" t="s">
        <v>82</v>
      </c>
      <c r="AY626" s="17" t="s">
        <v>120</v>
      </c>
      <c r="BE626" s="177">
        <f t="shared" ref="BE626:BE633" si="244">IF(N626="základní",J626,0)</f>
        <v>0</v>
      </c>
      <c r="BF626" s="177">
        <f t="shared" ref="BF626:BF633" si="245">IF(N626="snížená",J626,0)</f>
        <v>0</v>
      </c>
      <c r="BG626" s="177">
        <f t="shared" ref="BG626:BG633" si="246">IF(N626="zákl. přenesená",J626,0)</f>
        <v>0</v>
      </c>
      <c r="BH626" s="177">
        <f t="shared" ref="BH626:BH633" si="247">IF(N626="sníž. přenesená",J626,0)</f>
        <v>0</v>
      </c>
      <c r="BI626" s="177">
        <f t="shared" ref="BI626:BI633" si="248">IF(N626="nulová",J626,0)</f>
        <v>0</v>
      </c>
      <c r="BJ626" s="17" t="s">
        <v>82</v>
      </c>
      <c r="BK626" s="177">
        <f t="shared" ref="BK626:BK633" si="249">ROUND(I626*H626,2)</f>
        <v>0</v>
      </c>
      <c r="BL626" s="17" t="s">
        <v>82</v>
      </c>
      <c r="BM626" s="176" t="s">
        <v>1936</v>
      </c>
    </row>
    <row r="627" spans="1:65" s="2" customFormat="1" ht="16.5" customHeight="1">
      <c r="A627" s="34"/>
      <c r="B627" s="35"/>
      <c r="C627" s="208" t="s">
        <v>1937</v>
      </c>
      <c r="D627" s="208" t="s">
        <v>1244</v>
      </c>
      <c r="E627" s="209" t="s">
        <v>1938</v>
      </c>
      <c r="F627" s="210" t="s">
        <v>1939</v>
      </c>
      <c r="G627" s="211" t="s">
        <v>118</v>
      </c>
      <c r="H627" s="212">
        <v>1</v>
      </c>
      <c r="I627" s="213"/>
      <c r="J627" s="214">
        <f t="shared" si="240"/>
        <v>0</v>
      </c>
      <c r="K627" s="210" t="s">
        <v>119</v>
      </c>
      <c r="L627" s="39"/>
      <c r="M627" s="215" t="s">
        <v>1</v>
      </c>
      <c r="N627" s="216" t="s">
        <v>39</v>
      </c>
      <c r="O627" s="71"/>
      <c r="P627" s="174">
        <f t="shared" si="241"/>
        <v>0</v>
      </c>
      <c r="Q627" s="174">
        <v>0</v>
      </c>
      <c r="R627" s="174">
        <f t="shared" si="242"/>
        <v>0</v>
      </c>
      <c r="S627" s="174">
        <v>0</v>
      </c>
      <c r="T627" s="175">
        <f t="shared" si="243"/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76" t="s">
        <v>82</v>
      </c>
      <c r="AT627" s="176" t="s">
        <v>1244</v>
      </c>
      <c r="AU627" s="176" t="s">
        <v>82</v>
      </c>
      <c r="AY627" s="17" t="s">
        <v>120</v>
      </c>
      <c r="BE627" s="177">
        <f t="shared" si="244"/>
        <v>0</v>
      </c>
      <c r="BF627" s="177">
        <f t="shared" si="245"/>
        <v>0</v>
      </c>
      <c r="BG627" s="177">
        <f t="shared" si="246"/>
        <v>0</v>
      </c>
      <c r="BH627" s="177">
        <f t="shared" si="247"/>
        <v>0</v>
      </c>
      <c r="BI627" s="177">
        <f t="shared" si="248"/>
        <v>0</v>
      </c>
      <c r="BJ627" s="17" t="s">
        <v>82</v>
      </c>
      <c r="BK627" s="177">
        <f t="shared" si="249"/>
        <v>0</v>
      </c>
      <c r="BL627" s="17" t="s">
        <v>82</v>
      </c>
      <c r="BM627" s="176" t="s">
        <v>1940</v>
      </c>
    </row>
    <row r="628" spans="1:65" s="2" customFormat="1" ht="16.5" customHeight="1">
      <c r="A628" s="34"/>
      <c r="B628" s="35"/>
      <c r="C628" s="208" t="s">
        <v>1941</v>
      </c>
      <c r="D628" s="208" t="s">
        <v>1244</v>
      </c>
      <c r="E628" s="209" t="s">
        <v>1942</v>
      </c>
      <c r="F628" s="210" t="s">
        <v>1943</v>
      </c>
      <c r="G628" s="211" t="s">
        <v>118</v>
      </c>
      <c r="H628" s="212">
        <v>1</v>
      </c>
      <c r="I628" s="213"/>
      <c r="J628" s="214">
        <f t="shared" si="240"/>
        <v>0</v>
      </c>
      <c r="K628" s="210" t="s">
        <v>119</v>
      </c>
      <c r="L628" s="39"/>
      <c r="M628" s="215" t="s">
        <v>1</v>
      </c>
      <c r="N628" s="216" t="s">
        <v>39</v>
      </c>
      <c r="O628" s="71"/>
      <c r="P628" s="174">
        <f t="shared" si="241"/>
        <v>0</v>
      </c>
      <c r="Q628" s="174">
        <v>0</v>
      </c>
      <c r="R628" s="174">
        <f t="shared" si="242"/>
        <v>0</v>
      </c>
      <c r="S628" s="174">
        <v>0</v>
      </c>
      <c r="T628" s="175">
        <f t="shared" si="243"/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76" t="s">
        <v>82</v>
      </c>
      <c r="AT628" s="176" t="s">
        <v>1244</v>
      </c>
      <c r="AU628" s="176" t="s">
        <v>82</v>
      </c>
      <c r="AY628" s="17" t="s">
        <v>120</v>
      </c>
      <c r="BE628" s="177">
        <f t="shared" si="244"/>
        <v>0</v>
      </c>
      <c r="BF628" s="177">
        <f t="shared" si="245"/>
        <v>0</v>
      </c>
      <c r="BG628" s="177">
        <f t="shared" si="246"/>
        <v>0</v>
      </c>
      <c r="BH628" s="177">
        <f t="shared" si="247"/>
        <v>0</v>
      </c>
      <c r="BI628" s="177">
        <f t="shared" si="248"/>
        <v>0</v>
      </c>
      <c r="BJ628" s="17" t="s">
        <v>82</v>
      </c>
      <c r="BK628" s="177">
        <f t="shared" si="249"/>
        <v>0</v>
      </c>
      <c r="BL628" s="17" t="s">
        <v>82</v>
      </c>
      <c r="BM628" s="176" t="s">
        <v>1944</v>
      </c>
    </row>
    <row r="629" spans="1:65" s="2" customFormat="1" ht="24.2" customHeight="1">
      <c r="A629" s="34"/>
      <c r="B629" s="35"/>
      <c r="C629" s="208" t="s">
        <v>1945</v>
      </c>
      <c r="D629" s="208" t="s">
        <v>1244</v>
      </c>
      <c r="E629" s="209" t="s">
        <v>1946</v>
      </c>
      <c r="F629" s="210" t="s">
        <v>1947</v>
      </c>
      <c r="G629" s="211" t="s">
        <v>118</v>
      </c>
      <c r="H629" s="212">
        <v>1</v>
      </c>
      <c r="I629" s="213"/>
      <c r="J629" s="214">
        <f t="shared" si="240"/>
        <v>0</v>
      </c>
      <c r="K629" s="210" t="s">
        <v>119</v>
      </c>
      <c r="L629" s="39"/>
      <c r="M629" s="215" t="s">
        <v>1</v>
      </c>
      <c r="N629" s="216" t="s">
        <v>39</v>
      </c>
      <c r="O629" s="71"/>
      <c r="P629" s="174">
        <f t="shared" si="241"/>
        <v>0</v>
      </c>
      <c r="Q629" s="174">
        <v>0</v>
      </c>
      <c r="R629" s="174">
        <f t="shared" si="242"/>
        <v>0</v>
      </c>
      <c r="S629" s="174">
        <v>0</v>
      </c>
      <c r="T629" s="175">
        <f t="shared" si="243"/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76" t="s">
        <v>82</v>
      </c>
      <c r="AT629" s="176" t="s">
        <v>1244</v>
      </c>
      <c r="AU629" s="176" t="s">
        <v>82</v>
      </c>
      <c r="AY629" s="17" t="s">
        <v>120</v>
      </c>
      <c r="BE629" s="177">
        <f t="shared" si="244"/>
        <v>0</v>
      </c>
      <c r="BF629" s="177">
        <f t="shared" si="245"/>
        <v>0</v>
      </c>
      <c r="BG629" s="177">
        <f t="shared" si="246"/>
        <v>0</v>
      </c>
      <c r="BH629" s="177">
        <f t="shared" si="247"/>
        <v>0</v>
      </c>
      <c r="BI629" s="177">
        <f t="shared" si="248"/>
        <v>0</v>
      </c>
      <c r="BJ629" s="17" t="s">
        <v>82</v>
      </c>
      <c r="BK629" s="177">
        <f t="shared" si="249"/>
        <v>0</v>
      </c>
      <c r="BL629" s="17" t="s">
        <v>82</v>
      </c>
      <c r="BM629" s="176" t="s">
        <v>1948</v>
      </c>
    </row>
    <row r="630" spans="1:65" s="2" customFormat="1" ht="24.2" customHeight="1">
      <c r="A630" s="34"/>
      <c r="B630" s="35"/>
      <c r="C630" s="208" t="s">
        <v>1949</v>
      </c>
      <c r="D630" s="208" t="s">
        <v>1244</v>
      </c>
      <c r="E630" s="209" t="s">
        <v>1950</v>
      </c>
      <c r="F630" s="210" t="s">
        <v>1951</v>
      </c>
      <c r="G630" s="211" t="s">
        <v>118</v>
      </c>
      <c r="H630" s="212">
        <v>1</v>
      </c>
      <c r="I630" s="213"/>
      <c r="J630" s="214">
        <f t="shared" si="240"/>
        <v>0</v>
      </c>
      <c r="K630" s="210" t="s">
        <v>119</v>
      </c>
      <c r="L630" s="39"/>
      <c r="M630" s="215" t="s">
        <v>1</v>
      </c>
      <c r="N630" s="216" t="s">
        <v>39</v>
      </c>
      <c r="O630" s="71"/>
      <c r="P630" s="174">
        <f t="shared" si="241"/>
        <v>0</v>
      </c>
      <c r="Q630" s="174">
        <v>0</v>
      </c>
      <c r="R630" s="174">
        <f t="shared" si="242"/>
        <v>0</v>
      </c>
      <c r="S630" s="174">
        <v>0</v>
      </c>
      <c r="T630" s="175">
        <f t="shared" si="243"/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76" t="s">
        <v>82</v>
      </c>
      <c r="AT630" s="176" t="s">
        <v>1244</v>
      </c>
      <c r="AU630" s="176" t="s">
        <v>82</v>
      </c>
      <c r="AY630" s="17" t="s">
        <v>120</v>
      </c>
      <c r="BE630" s="177">
        <f t="shared" si="244"/>
        <v>0</v>
      </c>
      <c r="BF630" s="177">
        <f t="shared" si="245"/>
        <v>0</v>
      </c>
      <c r="BG630" s="177">
        <f t="shared" si="246"/>
        <v>0</v>
      </c>
      <c r="BH630" s="177">
        <f t="shared" si="247"/>
        <v>0</v>
      </c>
      <c r="BI630" s="177">
        <f t="shared" si="248"/>
        <v>0</v>
      </c>
      <c r="BJ630" s="17" t="s">
        <v>82</v>
      </c>
      <c r="BK630" s="177">
        <f t="shared" si="249"/>
        <v>0</v>
      </c>
      <c r="BL630" s="17" t="s">
        <v>82</v>
      </c>
      <c r="BM630" s="176" t="s">
        <v>1952</v>
      </c>
    </row>
    <row r="631" spans="1:65" s="2" customFormat="1" ht="16.5" customHeight="1">
      <c r="A631" s="34"/>
      <c r="B631" s="35"/>
      <c r="C631" s="208" t="s">
        <v>1953</v>
      </c>
      <c r="D631" s="208" t="s">
        <v>1244</v>
      </c>
      <c r="E631" s="209" t="s">
        <v>1954</v>
      </c>
      <c r="F631" s="210" t="s">
        <v>1955</v>
      </c>
      <c r="G631" s="211" t="s">
        <v>118</v>
      </c>
      <c r="H631" s="212">
        <v>1</v>
      </c>
      <c r="I631" s="213"/>
      <c r="J631" s="214">
        <f t="shared" si="240"/>
        <v>0</v>
      </c>
      <c r="K631" s="210" t="s">
        <v>119</v>
      </c>
      <c r="L631" s="39"/>
      <c r="M631" s="215" t="s">
        <v>1</v>
      </c>
      <c r="N631" s="216" t="s">
        <v>39</v>
      </c>
      <c r="O631" s="71"/>
      <c r="P631" s="174">
        <f t="shared" si="241"/>
        <v>0</v>
      </c>
      <c r="Q631" s="174">
        <v>0</v>
      </c>
      <c r="R631" s="174">
        <f t="shared" si="242"/>
        <v>0</v>
      </c>
      <c r="S631" s="174">
        <v>0</v>
      </c>
      <c r="T631" s="175">
        <f t="shared" si="243"/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76" t="s">
        <v>82</v>
      </c>
      <c r="AT631" s="176" t="s">
        <v>1244</v>
      </c>
      <c r="AU631" s="176" t="s">
        <v>82</v>
      </c>
      <c r="AY631" s="17" t="s">
        <v>120</v>
      </c>
      <c r="BE631" s="177">
        <f t="shared" si="244"/>
        <v>0</v>
      </c>
      <c r="BF631" s="177">
        <f t="shared" si="245"/>
        <v>0</v>
      </c>
      <c r="BG631" s="177">
        <f t="shared" si="246"/>
        <v>0</v>
      </c>
      <c r="BH631" s="177">
        <f t="shared" si="247"/>
        <v>0</v>
      </c>
      <c r="BI631" s="177">
        <f t="shared" si="248"/>
        <v>0</v>
      </c>
      <c r="BJ631" s="17" t="s">
        <v>82</v>
      </c>
      <c r="BK631" s="177">
        <f t="shared" si="249"/>
        <v>0</v>
      </c>
      <c r="BL631" s="17" t="s">
        <v>82</v>
      </c>
      <c r="BM631" s="176" t="s">
        <v>1956</v>
      </c>
    </row>
    <row r="632" spans="1:65" s="2" customFormat="1" ht="16.5" customHeight="1">
      <c r="A632" s="34"/>
      <c r="B632" s="35"/>
      <c r="C632" s="208" t="s">
        <v>1957</v>
      </c>
      <c r="D632" s="208" t="s">
        <v>1244</v>
      </c>
      <c r="E632" s="209" t="s">
        <v>1958</v>
      </c>
      <c r="F632" s="210" t="s">
        <v>1959</v>
      </c>
      <c r="G632" s="211" t="s">
        <v>118</v>
      </c>
      <c r="H632" s="212">
        <v>1</v>
      </c>
      <c r="I632" s="213"/>
      <c r="J632" s="214">
        <f t="shared" si="240"/>
        <v>0</v>
      </c>
      <c r="K632" s="210" t="s">
        <v>119</v>
      </c>
      <c r="L632" s="39"/>
      <c r="M632" s="215" t="s">
        <v>1</v>
      </c>
      <c r="N632" s="216" t="s">
        <v>39</v>
      </c>
      <c r="O632" s="71"/>
      <c r="P632" s="174">
        <f t="shared" si="241"/>
        <v>0</v>
      </c>
      <c r="Q632" s="174">
        <v>0</v>
      </c>
      <c r="R632" s="174">
        <f t="shared" si="242"/>
        <v>0</v>
      </c>
      <c r="S632" s="174">
        <v>0</v>
      </c>
      <c r="T632" s="175">
        <f t="shared" si="243"/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76" t="s">
        <v>82</v>
      </c>
      <c r="AT632" s="176" t="s">
        <v>1244</v>
      </c>
      <c r="AU632" s="176" t="s">
        <v>82</v>
      </c>
      <c r="AY632" s="17" t="s">
        <v>120</v>
      </c>
      <c r="BE632" s="177">
        <f t="shared" si="244"/>
        <v>0</v>
      </c>
      <c r="BF632" s="177">
        <f t="shared" si="245"/>
        <v>0</v>
      </c>
      <c r="BG632" s="177">
        <f t="shared" si="246"/>
        <v>0</v>
      </c>
      <c r="BH632" s="177">
        <f t="shared" si="247"/>
        <v>0</v>
      </c>
      <c r="BI632" s="177">
        <f t="shared" si="248"/>
        <v>0</v>
      </c>
      <c r="BJ632" s="17" t="s">
        <v>82</v>
      </c>
      <c r="BK632" s="177">
        <f t="shared" si="249"/>
        <v>0</v>
      </c>
      <c r="BL632" s="17" t="s">
        <v>82</v>
      </c>
      <c r="BM632" s="176" t="s">
        <v>1960</v>
      </c>
    </row>
    <row r="633" spans="1:65" s="2" customFormat="1" ht="16.5" customHeight="1">
      <c r="A633" s="34"/>
      <c r="B633" s="35"/>
      <c r="C633" s="208" t="s">
        <v>1961</v>
      </c>
      <c r="D633" s="208" t="s">
        <v>1244</v>
      </c>
      <c r="E633" s="209" t="s">
        <v>1962</v>
      </c>
      <c r="F633" s="210" t="s">
        <v>1963</v>
      </c>
      <c r="G633" s="211" t="s">
        <v>118</v>
      </c>
      <c r="H633" s="212">
        <v>12</v>
      </c>
      <c r="I633" s="213"/>
      <c r="J633" s="214">
        <f t="shared" si="240"/>
        <v>0</v>
      </c>
      <c r="K633" s="210" t="s">
        <v>119</v>
      </c>
      <c r="L633" s="39"/>
      <c r="M633" s="215" t="s">
        <v>1</v>
      </c>
      <c r="N633" s="216" t="s">
        <v>39</v>
      </c>
      <c r="O633" s="71"/>
      <c r="P633" s="174">
        <f t="shared" si="241"/>
        <v>0</v>
      </c>
      <c r="Q633" s="174">
        <v>0</v>
      </c>
      <c r="R633" s="174">
        <f t="shared" si="242"/>
        <v>0</v>
      </c>
      <c r="S633" s="174">
        <v>0</v>
      </c>
      <c r="T633" s="175">
        <f t="shared" si="243"/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76" t="s">
        <v>82</v>
      </c>
      <c r="AT633" s="176" t="s">
        <v>1244</v>
      </c>
      <c r="AU633" s="176" t="s">
        <v>82</v>
      </c>
      <c r="AY633" s="17" t="s">
        <v>120</v>
      </c>
      <c r="BE633" s="177">
        <f t="shared" si="244"/>
        <v>0</v>
      </c>
      <c r="BF633" s="177">
        <f t="shared" si="245"/>
        <v>0</v>
      </c>
      <c r="BG633" s="177">
        <f t="shared" si="246"/>
        <v>0</v>
      </c>
      <c r="BH633" s="177">
        <f t="shared" si="247"/>
        <v>0</v>
      </c>
      <c r="BI633" s="177">
        <f t="shared" si="248"/>
        <v>0</v>
      </c>
      <c r="BJ633" s="17" t="s">
        <v>82</v>
      </c>
      <c r="BK633" s="177">
        <f t="shared" si="249"/>
        <v>0</v>
      </c>
      <c r="BL633" s="17" t="s">
        <v>82</v>
      </c>
      <c r="BM633" s="176" t="s">
        <v>1964</v>
      </c>
    </row>
    <row r="634" spans="1:65" s="11" customFormat="1" ht="11.25">
      <c r="B634" s="178"/>
      <c r="C634" s="179"/>
      <c r="D634" s="180" t="s">
        <v>122</v>
      </c>
      <c r="E634" s="181" t="s">
        <v>1</v>
      </c>
      <c r="F634" s="182" t="s">
        <v>264</v>
      </c>
      <c r="G634" s="179"/>
      <c r="H634" s="183">
        <v>12</v>
      </c>
      <c r="I634" s="184"/>
      <c r="J634" s="179"/>
      <c r="K634" s="179"/>
      <c r="L634" s="185"/>
      <c r="M634" s="186"/>
      <c r="N634" s="187"/>
      <c r="O634" s="187"/>
      <c r="P634" s="187"/>
      <c r="Q634" s="187"/>
      <c r="R634" s="187"/>
      <c r="S634" s="187"/>
      <c r="T634" s="188"/>
      <c r="AT634" s="189" t="s">
        <v>122</v>
      </c>
      <c r="AU634" s="189" t="s">
        <v>82</v>
      </c>
      <c r="AV634" s="11" t="s">
        <v>84</v>
      </c>
      <c r="AW634" s="11" t="s">
        <v>30</v>
      </c>
      <c r="AX634" s="11" t="s">
        <v>82</v>
      </c>
      <c r="AY634" s="189" t="s">
        <v>120</v>
      </c>
    </row>
    <row r="635" spans="1:65" s="2" customFormat="1" ht="21.75" customHeight="1">
      <c r="A635" s="34"/>
      <c r="B635" s="35"/>
      <c r="C635" s="208" t="s">
        <v>1965</v>
      </c>
      <c r="D635" s="208" t="s">
        <v>1244</v>
      </c>
      <c r="E635" s="209" t="s">
        <v>1966</v>
      </c>
      <c r="F635" s="210" t="s">
        <v>1967</v>
      </c>
      <c r="G635" s="211" t="s">
        <v>118</v>
      </c>
      <c r="H635" s="212">
        <v>1</v>
      </c>
      <c r="I635" s="213"/>
      <c r="J635" s="214">
        <f t="shared" ref="J635:J655" si="250">ROUND(I635*H635,2)</f>
        <v>0</v>
      </c>
      <c r="K635" s="210" t="s">
        <v>119</v>
      </c>
      <c r="L635" s="39"/>
      <c r="M635" s="215" t="s">
        <v>1</v>
      </c>
      <c r="N635" s="216" t="s">
        <v>39</v>
      </c>
      <c r="O635" s="71"/>
      <c r="P635" s="174">
        <f t="shared" ref="P635:P655" si="251">O635*H635</f>
        <v>0</v>
      </c>
      <c r="Q635" s="174">
        <v>0</v>
      </c>
      <c r="R635" s="174">
        <f t="shared" ref="R635:R655" si="252">Q635*H635</f>
        <v>0</v>
      </c>
      <c r="S635" s="174">
        <v>0</v>
      </c>
      <c r="T635" s="175">
        <f t="shared" ref="T635:T655" si="253"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76" t="s">
        <v>82</v>
      </c>
      <c r="AT635" s="176" t="s">
        <v>1244</v>
      </c>
      <c r="AU635" s="176" t="s">
        <v>82</v>
      </c>
      <c r="AY635" s="17" t="s">
        <v>120</v>
      </c>
      <c r="BE635" s="177">
        <f t="shared" ref="BE635:BE655" si="254">IF(N635="základní",J635,0)</f>
        <v>0</v>
      </c>
      <c r="BF635" s="177">
        <f t="shared" ref="BF635:BF655" si="255">IF(N635="snížená",J635,0)</f>
        <v>0</v>
      </c>
      <c r="BG635" s="177">
        <f t="shared" ref="BG635:BG655" si="256">IF(N635="zákl. přenesená",J635,0)</f>
        <v>0</v>
      </c>
      <c r="BH635" s="177">
        <f t="shared" ref="BH635:BH655" si="257">IF(N635="sníž. přenesená",J635,0)</f>
        <v>0</v>
      </c>
      <c r="BI635" s="177">
        <f t="shared" ref="BI635:BI655" si="258">IF(N635="nulová",J635,0)</f>
        <v>0</v>
      </c>
      <c r="BJ635" s="17" t="s">
        <v>82</v>
      </c>
      <c r="BK635" s="177">
        <f t="shared" ref="BK635:BK655" si="259">ROUND(I635*H635,2)</f>
        <v>0</v>
      </c>
      <c r="BL635" s="17" t="s">
        <v>82</v>
      </c>
      <c r="BM635" s="176" t="s">
        <v>1968</v>
      </c>
    </row>
    <row r="636" spans="1:65" s="2" customFormat="1" ht="21.75" customHeight="1">
      <c r="A636" s="34"/>
      <c r="B636" s="35"/>
      <c r="C636" s="208" t="s">
        <v>1969</v>
      </c>
      <c r="D636" s="208" t="s">
        <v>1244</v>
      </c>
      <c r="E636" s="209" t="s">
        <v>1970</v>
      </c>
      <c r="F636" s="210" t="s">
        <v>1971</v>
      </c>
      <c r="G636" s="211" t="s">
        <v>118</v>
      </c>
      <c r="H636" s="212">
        <v>1</v>
      </c>
      <c r="I636" s="213"/>
      <c r="J636" s="214">
        <f t="shared" si="250"/>
        <v>0</v>
      </c>
      <c r="K636" s="210" t="s">
        <v>119</v>
      </c>
      <c r="L636" s="39"/>
      <c r="M636" s="215" t="s">
        <v>1</v>
      </c>
      <c r="N636" s="216" t="s">
        <v>39</v>
      </c>
      <c r="O636" s="71"/>
      <c r="P636" s="174">
        <f t="shared" si="251"/>
        <v>0</v>
      </c>
      <c r="Q636" s="174">
        <v>0</v>
      </c>
      <c r="R636" s="174">
        <f t="shared" si="252"/>
        <v>0</v>
      </c>
      <c r="S636" s="174">
        <v>0</v>
      </c>
      <c r="T636" s="175">
        <f t="shared" si="253"/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76" t="s">
        <v>82</v>
      </c>
      <c r="AT636" s="176" t="s">
        <v>1244</v>
      </c>
      <c r="AU636" s="176" t="s">
        <v>82</v>
      </c>
      <c r="AY636" s="17" t="s">
        <v>120</v>
      </c>
      <c r="BE636" s="177">
        <f t="shared" si="254"/>
        <v>0</v>
      </c>
      <c r="BF636" s="177">
        <f t="shared" si="255"/>
        <v>0</v>
      </c>
      <c r="BG636" s="177">
        <f t="shared" si="256"/>
        <v>0</v>
      </c>
      <c r="BH636" s="177">
        <f t="shared" si="257"/>
        <v>0</v>
      </c>
      <c r="BI636" s="177">
        <f t="shared" si="258"/>
        <v>0</v>
      </c>
      <c r="BJ636" s="17" t="s">
        <v>82</v>
      </c>
      <c r="BK636" s="177">
        <f t="shared" si="259"/>
        <v>0</v>
      </c>
      <c r="BL636" s="17" t="s">
        <v>82</v>
      </c>
      <c r="BM636" s="176" t="s">
        <v>1972</v>
      </c>
    </row>
    <row r="637" spans="1:65" s="2" customFormat="1" ht="24.2" customHeight="1">
      <c r="A637" s="34"/>
      <c r="B637" s="35"/>
      <c r="C637" s="208" t="s">
        <v>1973</v>
      </c>
      <c r="D637" s="208" t="s">
        <v>1244</v>
      </c>
      <c r="E637" s="209" t="s">
        <v>1974</v>
      </c>
      <c r="F637" s="210" t="s">
        <v>1975</v>
      </c>
      <c r="G637" s="211" t="s">
        <v>118</v>
      </c>
      <c r="H637" s="212">
        <v>1</v>
      </c>
      <c r="I637" s="213"/>
      <c r="J637" s="214">
        <f t="shared" si="250"/>
        <v>0</v>
      </c>
      <c r="K637" s="210" t="s">
        <v>119</v>
      </c>
      <c r="L637" s="39"/>
      <c r="M637" s="215" t="s">
        <v>1</v>
      </c>
      <c r="N637" s="216" t="s">
        <v>39</v>
      </c>
      <c r="O637" s="71"/>
      <c r="P637" s="174">
        <f t="shared" si="251"/>
        <v>0</v>
      </c>
      <c r="Q637" s="174">
        <v>0</v>
      </c>
      <c r="R637" s="174">
        <f t="shared" si="252"/>
        <v>0</v>
      </c>
      <c r="S637" s="174">
        <v>0</v>
      </c>
      <c r="T637" s="175">
        <f t="shared" si="253"/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76" t="s">
        <v>82</v>
      </c>
      <c r="AT637" s="176" t="s">
        <v>1244</v>
      </c>
      <c r="AU637" s="176" t="s">
        <v>82</v>
      </c>
      <c r="AY637" s="17" t="s">
        <v>120</v>
      </c>
      <c r="BE637" s="177">
        <f t="shared" si="254"/>
        <v>0</v>
      </c>
      <c r="BF637" s="177">
        <f t="shared" si="255"/>
        <v>0</v>
      </c>
      <c r="BG637" s="177">
        <f t="shared" si="256"/>
        <v>0</v>
      </c>
      <c r="BH637" s="177">
        <f t="shared" si="257"/>
        <v>0</v>
      </c>
      <c r="BI637" s="177">
        <f t="shared" si="258"/>
        <v>0</v>
      </c>
      <c r="BJ637" s="17" t="s">
        <v>82</v>
      </c>
      <c r="BK637" s="177">
        <f t="shared" si="259"/>
        <v>0</v>
      </c>
      <c r="BL637" s="17" t="s">
        <v>82</v>
      </c>
      <c r="BM637" s="176" t="s">
        <v>1976</v>
      </c>
    </row>
    <row r="638" spans="1:65" s="2" customFormat="1" ht="37.9" customHeight="1">
      <c r="A638" s="34"/>
      <c r="B638" s="35"/>
      <c r="C638" s="208" t="s">
        <v>1977</v>
      </c>
      <c r="D638" s="208" t="s">
        <v>1244</v>
      </c>
      <c r="E638" s="209" t="s">
        <v>1978</v>
      </c>
      <c r="F638" s="210" t="s">
        <v>1979</v>
      </c>
      <c r="G638" s="211" t="s">
        <v>118</v>
      </c>
      <c r="H638" s="212">
        <v>1</v>
      </c>
      <c r="I638" s="213"/>
      <c r="J638" s="214">
        <f t="shared" si="250"/>
        <v>0</v>
      </c>
      <c r="K638" s="210" t="s">
        <v>119</v>
      </c>
      <c r="L638" s="39"/>
      <c r="M638" s="215" t="s">
        <v>1</v>
      </c>
      <c r="N638" s="216" t="s">
        <v>39</v>
      </c>
      <c r="O638" s="71"/>
      <c r="P638" s="174">
        <f t="shared" si="251"/>
        <v>0</v>
      </c>
      <c r="Q638" s="174">
        <v>0</v>
      </c>
      <c r="R638" s="174">
        <f t="shared" si="252"/>
        <v>0</v>
      </c>
      <c r="S638" s="174">
        <v>0</v>
      </c>
      <c r="T638" s="175">
        <f t="shared" si="253"/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76" t="s">
        <v>82</v>
      </c>
      <c r="AT638" s="176" t="s">
        <v>1244</v>
      </c>
      <c r="AU638" s="176" t="s">
        <v>82</v>
      </c>
      <c r="AY638" s="17" t="s">
        <v>120</v>
      </c>
      <c r="BE638" s="177">
        <f t="shared" si="254"/>
        <v>0</v>
      </c>
      <c r="BF638" s="177">
        <f t="shared" si="255"/>
        <v>0</v>
      </c>
      <c r="BG638" s="177">
        <f t="shared" si="256"/>
        <v>0</v>
      </c>
      <c r="BH638" s="177">
        <f t="shared" si="257"/>
        <v>0</v>
      </c>
      <c r="BI638" s="177">
        <f t="shared" si="258"/>
        <v>0</v>
      </c>
      <c r="BJ638" s="17" t="s">
        <v>82</v>
      </c>
      <c r="BK638" s="177">
        <f t="shared" si="259"/>
        <v>0</v>
      </c>
      <c r="BL638" s="17" t="s">
        <v>82</v>
      </c>
      <c r="BM638" s="176" t="s">
        <v>1980</v>
      </c>
    </row>
    <row r="639" spans="1:65" s="2" customFormat="1" ht="37.9" customHeight="1">
      <c r="A639" s="34"/>
      <c r="B639" s="35"/>
      <c r="C639" s="208" t="s">
        <v>1981</v>
      </c>
      <c r="D639" s="208" t="s">
        <v>1244</v>
      </c>
      <c r="E639" s="209" t="s">
        <v>1982</v>
      </c>
      <c r="F639" s="210" t="s">
        <v>1983</v>
      </c>
      <c r="G639" s="211" t="s">
        <v>118</v>
      </c>
      <c r="H639" s="212">
        <v>1</v>
      </c>
      <c r="I639" s="213"/>
      <c r="J639" s="214">
        <f t="shared" si="250"/>
        <v>0</v>
      </c>
      <c r="K639" s="210" t="s">
        <v>119</v>
      </c>
      <c r="L639" s="39"/>
      <c r="M639" s="215" t="s">
        <v>1</v>
      </c>
      <c r="N639" s="216" t="s">
        <v>39</v>
      </c>
      <c r="O639" s="71"/>
      <c r="P639" s="174">
        <f t="shared" si="251"/>
        <v>0</v>
      </c>
      <c r="Q639" s="174">
        <v>0</v>
      </c>
      <c r="R639" s="174">
        <f t="shared" si="252"/>
        <v>0</v>
      </c>
      <c r="S639" s="174">
        <v>0</v>
      </c>
      <c r="T639" s="175">
        <f t="shared" si="253"/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76" t="s">
        <v>82</v>
      </c>
      <c r="AT639" s="176" t="s">
        <v>1244</v>
      </c>
      <c r="AU639" s="176" t="s">
        <v>82</v>
      </c>
      <c r="AY639" s="17" t="s">
        <v>120</v>
      </c>
      <c r="BE639" s="177">
        <f t="shared" si="254"/>
        <v>0</v>
      </c>
      <c r="BF639" s="177">
        <f t="shared" si="255"/>
        <v>0</v>
      </c>
      <c r="BG639" s="177">
        <f t="shared" si="256"/>
        <v>0</v>
      </c>
      <c r="BH639" s="177">
        <f t="shared" si="257"/>
        <v>0</v>
      </c>
      <c r="BI639" s="177">
        <f t="shared" si="258"/>
        <v>0</v>
      </c>
      <c r="BJ639" s="17" t="s">
        <v>82</v>
      </c>
      <c r="BK639" s="177">
        <f t="shared" si="259"/>
        <v>0</v>
      </c>
      <c r="BL639" s="17" t="s">
        <v>82</v>
      </c>
      <c r="BM639" s="176" t="s">
        <v>1984</v>
      </c>
    </row>
    <row r="640" spans="1:65" s="2" customFormat="1" ht="37.9" customHeight="1">
      <c r="A640" s="34"/>
      <c r="B640" s="35"/>
      <c r="C640" s="208" t="s">
        <v>1985</v>
      </c>
      <c r="D640" s="208" t="s">
        <v>1244</v>
      </c>
      <c r="E640" s="209" t="s">
        <v>1986</v>
      </c>
      <c r="F640" s="210" t="s">
        <v>1987</v>
      </c>
      <c r="G640" s="211" t="s">
        <v>118</v>
      </c>
      <c r="H640" s="212">
        <v>1</v>
      </c>
      <c r="I640" s="213"/>
      <c r="J640" s="214">
        <f t="shared" si="250"/>
        <v>0</v>
      </c>
      <c r="K640" s="210" t="s">
        <v>119</v>
      </c>
      <c r="L640" s="39"/>
      <c r="M640" s="215" t="s">
        <v>1</v>
      </c>
      <c r="N640" s="216" t="s">
        <v>39</v>
      </c>
      <c r="O640" s="71"/>
      <c r="P640" s="174">
        <f t="shared" si="251"/>
        <v>0</v>
      </c>
      <c r="Q640" s="174">
        <v>0</v>
      </c>
      <c r="R640" s="174">
        <f t="shared" si="252"/>
        <v>0</v>
      </c>
      <c r="S640" s="174">
        <v>0</v>
      </c>
      <c r="T640" s="175">
        <f t="shared" si="253"/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76" t="s">
        <v>82</v>
      </c>
      <c r="AT640" s="176" t="s">
        <v>1244</v>
      </c>
      <c r="AU640" s="176" t="s">
        <v>82</v>
      </c>
      <c r="AY640" s="17" t="s">
        <v>120</v>
      </c>
      <c r="BE640" s="177">
        <f t="shared" si="254"/>
        <v>0</v>
      </c>
      <c r="BF640" s="177">
        <f t="shared" si="255"/>
        <v>0</v>
      </c>
      <c r="BG640" s="177">
        <f t="shared" si="256"/>
        <v>0</v>
      </c>
      <c r="BH640" s="177">
        <f t="shared" si="257"/>
        <v>0</v>
      </c>
      <c r="BI640" s="177">
        <f t="shared" si="258"/>
        <v>0</v>
      </c>
      <c r="BJ640" s="17" t="s">
        <v>82</v>
      </c>
      <c r="BK640" s="177">
        <f t="shared" si="259"/>
        <v>0</v>
      </c>
      <c r="BL640" s="17" t="s">
        <v>82</v>
      </c>
      <c r="BM640" s="176" t="s">
        <v>1988</v>
      </c>
    </row>
    <row r="641" spans="1:65" s="2" customFormat="1" ht="37.9" customHeight="1">
      <c r="A641" s="34"/>
      <c r="B641" s="35"/>
      <c r="C641" s="208" t="s">
        <v>1989</v>
      </c>
      <c r="D641" s="208" t="s">
        <v>1244</v>
      </c>
      <c r="E641" s="209" t="s">
        <v>1990</v>
      </c>
      <c r="F641" s="210" t="s">
        <v>1991</v>
      </c>
      <c r="G641" s="211" t="s">
        <v>118</v>
      </c>
      <c r="H641" s="212">
        <v>1</v>
      </c>
      <c r="I641" s="213"/>
      <c r="J641" s="214">
        <f t="shared" si="250"/>
        <v>0</v>
      </c>
      <c r="K641" s="210" t="s">
        <v>119</v>
      </c>
      <c r="L641" s="39"/>
      <c r="M641" s="215" t="s">
        <v>1</v>
      </c>
      <c r="N641" s="216" t="s">
        <v>39</v>
      </c>
      <c r="O641" s="71"/>
      <c r="P641" s="174">
        <f t="shared" si="251"/>
        <v>0</v>
      </c>
      <c r="Q641" s="174">
        <v>0</v>
      </c>
      <c r="R641" s="174">
        <f t="shared" si="252"/>
        <v>0</v>
      </c>
      <c r="S641" s="174">
        <v>0</v>
      </c>
      <c r="T641" s="175">
        <f t="shared" si="253"/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76" t="s">
        <v>82</v>
      </c>
      <c r="AT641" s="176" t="s">
        <v>1244</v>
      </c>
      <c r="AU641" s="176" t="s">
        <v>82</v>
      </c>
      <c r="AY641" s="17" t="s">
        <v>120</v>
      </c>
      <c r="BE641" s="177">
        <f t="shared" si="254"/>
        <v>0</v>
      </c>
      <c r="BF641" s="177">
        <f t="shared" si="255"/>
        <v>0</v>
      </c>
      <c r="BG641" s="177">
        <f t="shared" si="256"/>
        <v>0</v>
      </c>
      <c r="BH641" s="177">
        <f t="shared" si="257"/>
        <v>0</v>
      </c>
      <c r="BI641" s="177">
        <f t="shared" si="258"/>
        <v>0</v>
      </c>
      <c r="BJ641" s="17" t="s">
        <v>82</v>
      </c>
      <c r="BK641" s="177">
        <f t="shared" si="259"/>
        <v>0</v>
      </c>
      <c r="BL641" s="17" t="s">
        <v>82</v>
      </c>
      <c r="BM641" s="176" t="s">
        <v>1992</v>
      </c>
    </row>
    <row r="642" spans="1:65" s="2" customFormat="1" ht="24.2" customHeight="1">
      <c r="A642" s="34"/>
      <c r="B642" s="35"/>
      <c r="C642" s="208" t="s">
        <v>1993</v>
      </c>
      <c r="D642" s="208" t="s">
        <v>1244</v>
      </c>
      <c r="E642" s="209" t="s">
        <v>1994</v>
      </c>
      <c r="F642" s="210" t="s">
        <v>1995</v>
      </c>
      <c r="G642" s="211" t="s">
        <v>1430</v>
      </c>
      <c r="H642" s="212">
        <v>1</v>
      </c>
      <c r="I642" s="213"/>
      <c r="J642" s="214">
        <f t="shared" si="250"/>
        <v>0</v>
      </c>
      <c r="K642" s="210" t="s">
        <v>119</v>
      </c>
      <c r="L642" s="39"/>
      <c r="M642" s="215" t="s">
        <v>1</v>
      </c>
      <c r="N642" s="216" t="s">
        <v>39</v>
      </c>
      <c r="O642" s="71"/>
      <c r="P642" s="174">
        <f t="shared" si="251"/>
        <v>0</v>
      </c>
      <c r="Q642" s="174">
        <v>0</v>
      </c>
      <c r="R642" s="174">
        <f t="shared" si="252"/>
        <v>0</v>
      </c>
      <c r="S642" s="174">
        <v>0</v>
      </c>
      <c r="T642" s="175">
        <f t="shared" si="253"/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76" t="s">
        <v>82</v>
      </c>
      <c r="AT642" s="176" t="s">
        <v>1244</v>
      </c>
      <c r="AU642" s="176" t="s">
        <v>82</v>
      </c>
      <c r="AY642" s="17" t="s">
        <v>120</v>
      </c>
      <c r="BE642" s="177">
        <f t="shared" si="254"/>
        <v>0</v>
      </c>
      <c r="BF642" s="177">
        <f t="shared" si="255"/>
        <v>0</v>
      </c>
      <c r="BG642" s="177">
        <f t="shared" si="256"/>
        <v>0</v>
      </c>
      <c r="BH642" s="177">
        <f t="shared" si="257"/>
        <v>0</v>
      </c>
      <c r="BI642" s="177">
        <f t="shared" si="258"/>
        <v>0</v>
      </c>
      <c r="BJ642" s="17" t="s">
        <v>82</v>
      </c>
      <c r="BK642" s="177">
        <f t="shared" si="259"/>
        <v>0</v>
      </c>
      <c r="BL642" s="17" t="s">
        <v>82</v>
      </c>
      <c r="BM642" s="176" t="s">
        <v>1996</v>
      </c>
    </row>
    <row r="643" spans="1:65" s="2" customFormat="1" ht="24.2" customHeight="1">
      <c r="A643" s="34"/>
      <c r="B643" s="35"/>
      <c r="C643" s="208" t="s">
        <v>1997</v>
      </c>
      <c r="D643" s="208" t="s">
        <v>1244</v>
      </c>
      <c r="E643" s="209" t="s">
        <v>1998</v>
      </c>
      <c r="F643" s="210" t="s">
        <v>1999</v>
      </c>
      <c r="G643" s="211" t="s">
        <v>1430</v>
      </c>
      <c r="H643" s="212">
        <v>1</v>
      </c>
      <c r="I643" s="213"/>
      <c r="J643" s="214">
        <f t="shared" si="250"/>
        <v>0</v>
      </c>
      <c r="K643" s="210" t="s">
        <v>119</v>
      </c>
      <c r="L643" s="39"/>
      <c r="M643" s="215" t="s">
        <v>1</v>
      </c>
      <c r="N643" s="216" t="s">
        <v>39</v>
      </c>
      <c r="O643" s="71"/>
      <c r="P643" s="174">
        <f t="shared" si="251"/>
        <v>0</v>
      </c>
      <c r="Q643" s="174">
        <v>0</v>
      </c>
      <c r="R643" s="174">
        <f t="shared" si="252"/>
        <v>0</v>
      </c>
      <c r="S643" s="174">
        <v>0</v>
      </c>
      <c r="T643" s="175">
        <f t="shared" si="253"/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76" t="s">
        <v>82</v>
      </c>
      <c r="AT643" s="176" t="s">
        <v>1244</v>
      </c>
      <c r="AU643" s="176" t="s">
        <v>82</v>
      </c>
      <c r="AY643" s="17" t="s">
        <v>120</v>
      </c>
      <c r="BE643" s="177">
        <f t="shared" si="254"/>
        <v>0</v>
      </c>
      <c r="BF643" s="177">
        <f t="shared" si="255"/>
        <v>0</v>
      </c>
      <c r="BG643" s="177">
        <f t="shared" si="256"/>
        <v>0</v>
      </c>
      <c r="BH643" s="177">
        <f t="shared" si="257"/>
        <v>0</v>
      </c>
      <c r="BI643" s="177">
        <f t="shared" si="258"/>
        <v>0</v>
      </c>
      <c r="BJ643" s="17" t="s">
        <v>82</v>
      </c>
      <c r="BK643" s="177">
        <f t="shared" si="259"/>
        <v>0</v>
      </c>
      <c r="BL643" s="17" t="s">
        <v>82</v>
      </c>
      <c r="BM643" s="176" t="s">
        <v>2000</v>
      </c>
    </row>
    <row r="644" spans="1:65" s="2" customFormat="1" ht="24.2" customHeight="1">
      <c r="A644" s="34"/>
      <c r="B644" s="35"/>
      <c r="C644" s="164" t="s">
        <v>2001</v>
      </c>
      <c r="D644" s="164" t="s">
        <v>115</v>
      </c>
      <c r="E644" s="165" t="s">
        <v>2002</v>
      </c>
      <c r="F644" s="166" t="s">
        <v>2003</v>
      </c>
      <c r="G644" s="167" t="s">
        <v>675</v>
      </c>
      <c r="H644" s="168">
        <v>1000</v>
      </c>
      <c r="I644" s="169"/>
      <c r="J644" s="170">
        <f t="shared" si="250"/>
        <v>0</v>
      </c>
      <c r="K644" s="166" t="s">
        <v>2004</v>
      </c>
      <c r="L644" s="171"/>
      <c r="M644" s="172" t="s">
        <v>1</v>
      </c>
      <c r="N644" s="173" t="s">
        <v>39</v>
      </c>
      <c r="O644" s="71"/>
      <c r="P644" s="174">
        <f t="shared" si="251"/>
        <v>0</v>
      </c>
      <c r="Q644" s="174">
        <v>0</v>
      </c>
      <c r="R644" s="174">
        <f t="shared" si="252"/>
        <v>0</v>
      </c>
      <c r="S644" s="174">
        <v>0</v>
      </c>
      <c r="T644" s="175">
        <f t="shared" si="253"/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76" t="s">
        <v>84</v>
      </c>
      <c r="AT644" s="176" t="s">
        <v>115</v>
      </c>
      <c r="AU644" s="176" t="s">
        <v>82</v>
      </c>
      <c r="AY644" s="17" t="s">
        <v>120</v>
      </c>
      <c r="BE644" s="177">
        <f t="shared" si="254"/>
        <v>0</v>
      </c>
      <c r="BF644" s="177">
        <f t="shared" si="255"/>
        <v>0</v>
      </c>
      <c r="BG644" s="177">
        <f t="shared" si="256"/>
        <v>0</v>
      </c>
      <c r="BH644" s="177">
        <f t="shared" si="257"/>
        <v>0</v>
      </c>
      <c r="BI644" s="177">
        <f t="shared" si="258"/>
        <v>0</v>
      </c>
      <c r="BJ644" s="17" t="s">
        <v>82</v>
      </c>
      <c r="BK644" s="177">
        <f t="shared" si="259"/>
        <v>0</v>
      </c>
      <c r="BL644" s="17" t="s">
        <v>82</v>
      </c>
      <c r="BM644" s="176" t="s">
        <v>2005</v>
      </c>
    </row>
    <row r="645" spans="1:65" s="2" customFormat="1" ht="24.2" customHeight="1">
      <c r="A645" s="34"/>
      <c r="B645" s="35"/>
      <c r="C645" s="208" t="s">
        <v>2006</v>
      </c>
      <c r="D645" s="208" t="s">
        <v>1244</v>
      </c>
      <c r="E645" s="209" t="s">
        <v>2007</v>
      </c>
      <c r="F645" s="210" t="s">
        <v>2008</v>
      </c>
      <c r="G645" s="211" t="s">
        <v>1430</v>
      </c>
      <c r="H645" s="212">
        <v>1</v>
      </c>
      <c r="I645" s="213"/>
      <c r="J645" s="214">
        <f t="shared" si="250"/>
        <v>0</v>
      </c>
      <c r="K645" s="210" t="s">
        <v>119</v>
      </c>
      <c r="L645" s="39"/>
      <c r="M645" s="215" t="s">
        <v>1</v>
      </c>
      <c r="N645" s="216" t="s">
        <v>39</v>
      </c>
      <c r="O645" s="71"/>
      <c r="P645" s="174">
        <f t="shared" si="251"/>
        <v>0</v>
      </c>
      <c r="Q645" s="174">
        <v>0</v>
      </c>
      <c r="R645" s="174">
        <f t="shared" si="252"/>
        <v>0</v>
      </c>
      <c r="S645" s="174">
        <v>0</v>
      </c>
      <c r="T645" s="175">
        <f t="shared" si="253"/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76" t="s">
        <v>82</v>
      </c>
      <c r="AT645" s="176" t="s">
        <v>1244</v>
      </c>
      <c r="AU645" s="176" t="s">
        <v>82</v>
      </c>
      <c r="AY645" s="17" t="s">
        <v>120</v>
      </c>
      <c r="BE645" s="177">
        <f t="shared" si="254"/>
        <v>0</v>
      </c>
      <c r="BF645" s="177">
        <f t="shared" si="255"/>
        <v>0</v>
      </c>
      <c r="BG645" s="177">
        <f t="shared" si="256"/>
        <v>0</v>
      </c>
      <c r="BH645" s="177">
        <f t="shared" si="257"/>
        <v>0</v>
      </c>
      <c r="BI645" s="177">
        <f t="shared" si="258"/>
        <v>0</v>
      </c>
      <c r="BJ645" s="17" t="s">
        <v>82</v>
      </c>
      <c r="BK645" s="177">
        <f t="shared" si="259"/>
        <v>0</v>
      </c>
      <c r="BL645" s="17" t="s">
        <v>82</v>
      </c>
      <c r="BM645" s="176" t="s">
        <v>2009</v>
      </c>
    </row>
    <row r="646" spans="1:65" s="2" customFormat="1" ht="24.2" customHeight="1">
      <c r="A646" s="34"/>
      <c r="B646" s="35"/>
      <c r="C646" s="208" t="s">
        <v>2010</v>
      </c>
      <c r="D646" s="208" t="s">
        <v>1244</v>
      </c>
      <c r="E646" s="209" t="s">
        <v>2011</v>
      </c>
      <c r="F646" s="210" t="s">
        <v>2012</v>
      </c>
      <c r="G646" s="211" t="s">
        <v>1430</v>
      </c>
      <c r="H646" s="212">
        <v>1</v>
      </c>
      <c r="I646" s="213"/>
      <c r="J646" s="214">
        <f t="shared" si="250"/>
        <v>0</v>
      </c>
      <c r="K646" s="210" t="s">
        <v>119</v>
      </c>
      <c r="L646" s="39"/>
      <c r="M646" s="215" t="s">
        <v>1</v>
      </c>
      <c r="N646" s="216" t="s">
        <v>39</v>
      </c>
      <c r="O646" s="71"/>
      <c r="P646" s="174">
        <f t="shared" si="251"/>
        <v>0</v>
      </c>
      <c r="Q646" s="174">
        <v>0</v>
      </c>
      <c r="R646" s="174">
        <f t="shared" si="252"/>
        <v>0</v>
      </c>
      <c r="S646" s="174">
        <v>0</v>
      </c>
      <c r="T646" s="175">
        <f t="shared" si="253"/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76" t="s">
        <v>82</v>
      </c>
      <c r="AT646" s="176" t="s">
        <v>1244</v>
      </c>
      <c r="AU646" s="176" t="s">
        <v>82</v>
      </c>
      <c r="AY646" s="17" t="s">
        <v>120</v>
      </c>
      <c r="BE646" s="177">
        <f t="shared" si="254"/>
        <v>0</v>
      </c>
      <c r="BF646" s="177">
        <f t="shared" si="255"/>
        <v>0</v>
      </c>
      <c r="BG646" s="177">
        <f t="shared" si="256"/>
        <v>0</v>
      </c>
      <c r="BH646" s="177">
        <f t="shared" si="257"/>
        <v>0</v>
      </c>
      <c r="BI646" s="177">
        <f t="shared" si="258"/>
        <v>0</v>
      </c>
      <c r="BJ646" s="17" t="s">
        <v>82</v>
      </c>
      <c r="BK646" s="177">
        <f t="shared" si="259"/>
        <v>0</v>
      </c>
      <c r="BL646" s="17" t="s">
        <v>82</v>
      </c>
      <c r="BM646" s="176" t="s">
        <v>2013</v>
      </c>
    </row>
    <row r="647" spans="1:65" s="2" customFormat="1" ht="16.5" customHeight="1">
      <c r="A647" s="34"/>
      <c r="B647" s="35"/>
      <c r="C647" s="208" t="s">
        <v>2014</v>
      </c>
      <c r="D647" s="208" t="s">
        <v>1244</v>
      </c>
      <c r="E647" s="209" t="s">
        <v>2015</v>
      </c>
      <c r="F647" s="210" t="s">
        <v>2016</v>
      </c>
      <c r="G647" s="211" t="s">
        <v>1430</v>
      </c>
      <c r="H647" s="212">
        <v>1</v>
      </c>
      <c r="I647" s="213"/>
      <c r="J647" s="214">
        <f t="shared" si="250"/>
        <v>0</v>
      </c>
      <c r="K647" s="210" t="s">
        <v>119</v>
      </c>
      <c r="L647" s="39"/>
      <c r="M647" s="215" t="s">
        <v>1</v>
      </c>
      <c r="N647" s="216" t="s">
        <v>39</v>
      </c>
      <c r="O647" s="71"/>
      <c r="P647" s="174">
        <f t="shared" si="251"/>
        <v>0</v>
      </c>
      <c r="Q647" s="174">
        <v>0</v>
      </c>
      <c r="R647" s="174">
        <f t="shared" si="252"/>
        <v>0</v>
      </c>
      <c r="S647" s="174">
        <v>0</v>
      </c>
      <c r="T647" s="175">
        <f t="shared" si="253"/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76" t="s">
        <v>82</v>
      </c>
      <c r="AT647" s="176" t="s">
        <v>1244</v>
      </c>
      <c r="AU647" s="176" t="s">
        <v>82</v>
      </c>
      <c r="AY647" s="17" t="s">
        <v>120</v>
      </c>
      <c r="BE647" s="177">
        <f t="shared" si="254"/>
        <v>0</v>
      </c>
      <c r="BF647" s="177">
        <f t="shared" si="255"/>
        <v>0</v>
      </c>
      <c r="BG647" s="177">
        <f t="shared" si="256"/>
        <v>0</v>
      </c>
      <c r="BH647" s="177">
        <f t="shared" si="257"/>
        <v>0</v>
      </c>
      <c r="BI647" s="177">
        <f t="shared" si="258"/>
        <v>0</v>
      </c>
      <c r="BJ647" s="17" t="s">
        <v>82</v>
      </c>
      <c r="BK647" s="177">
        <f t="shared" si="259"/>
        <v>0</v>
      </c>
      <c r="BL647" s="17" t="s">
        <v>82</v>
      </c>
      <c r="BM647" s="176" t="s">
        <v>2017</v>
      </c>
    </row>
    <row r="648" spans="1:65" s="2" customFormat="1" ht="21.75" customHeight="1">
      <c r="A648" s="34"/>
      <c r="B648" s="35"/>
      <c r="C648" s="208" t="s">
        <v>2018</v>
      </c>
      <c r="D648" s="208" t="s">
        <v>1244</v>
      </c>
      <c r="E648" s="209" t="s">
        <v>2019</v>
      </c>
      <c r="F648" s="210" t="s">
        <v>2020</v>
      </c>
      <c r="G648" s="211" t="s">
        <v>1430</v>
      </c>
      <c r="H648" s="212">
        <v>1</v>
      </c>
      <c r="I648" s="213"/>
      <c r="J648" s="214">
        <f t="shared" si="250"/>
        <v>0</v>
      </c>
      <c r="K648" s="210" t="s">
        <v>119</v>
      </c>
      <c r="L648" s="39"/>
      <c r="M648" s="215" t="s">
        <v>1</v>
      </c>
      <c r="N648" s="216" t="s">
        <v>39</v>
      </c>
      <c r="O648" s="71"/>
      <c r="P648" s="174">
        <f t="shared" si="251"/>
        <v>0</v>
      </c>
      <c r="Q648" s="174">
        <v>0</v>
      </c>
      <c r="R648" s="174">
        <f t="shared" si="252"/>
        <v>0</v>
      </c>
      <c r="S648" s="174">
        <v>0</v>
      </c>
      <c r="T648" s="175">
        <f t="shared" si="253"/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76" t="s">
        <v>82</v>
      </c>
      <c r="AT648" s="176" t="s">
        <v>1244</v>
      </c>
      <c r="AU648" s="176" t="s">
        <v>82</v>
      </c>
      <c r="AY648" s="17" t="s">
        <v>120</v>
      </c>
      <c r="BE648" s="177">
        <f t="shared" si="254"/>
        <v>0</v>
      </c>
      <c r="BF648" s="177">
        <f t="shared" si="255"/>
        <v>0</v>
      </c>
      <c r="BG648" s="177">
        <f t="shared" si="256"/>
        <v>0</v>
      </c>
      <c r="BH648" s="177">
        <f t="shared" si="257"/>
        <v>0</v>
      </c>
      <c r="BI648" s="177">
        <f t="shared" si="258"/>
        <v>0</v>
      </c>
      <c r="BJ648" s="17" t="s">
        <v>82</v>
      </c>
      <c r="BK648" s="177">
        <f t="shared" si="259"/>
        <v>0</v>
      </c>
      <c r="BL648" s="17" t="s">
        <v>82</v>
      </c>
      <c r="BM648" s="176" t="s">
        <v>2021</v>
      </c>
    </row>
    <row r="649" spans="1:65" s="2" customFormat="1" ht="24.2" customHeight="1">
      <c r="A649" s="34"/>
      <c r="B649" s="35"/>
      <c r="C649" s="208" t="s">
        <v>2022</v>
      </c>
      <c r="D649" s="208" t="s">
        <v>1244</v>
      </c>
      <c r="E649" s="209" t="s">
        <v>2023</v>
      </c>
      <c r="F649" s="210" t="s">
        <v>2024</v>
      </c>
      <c r="G649" s="211" t="s">
        <v>118</v>
      </c>
      <c r="H649" s="212">
        <v>1</v>
      </c>
      <c r="I649" s="213"/>
      <c r="J649" s="214">
        <f t="shared" si="250"/>
        <v>0</v>
      </c>
      <c r="K649" s="210" t="s">
        <v>119</v>
      </c>
      <c r="L649" s="39"/>
      <c r="M649" s="215" t="s">
        <v>1</v>
      </c>
      <c r="N649" s="216" t="s">
        <v>39</v>
      </c>
      <c r="O649" s="71"/>
      <c r="P649" s="174">
        <f t="shared" si="251"/>
        <v>0</v>
      </c>
      <c r="Q649" s="174">
        <v>0</v>
      </c>
      <c r="R649" s="174">
        <f t="shared" si="252"/>
        <v>0</v>
      </c>
      <c r="S649" s="174">
        <v>0</v>
      </c>
      <c r="T649" s="175">
        <f t="shared" si="253"/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76" t="s">
        <v>82</v>
      </c>
      <c r="AT649" s="176" t="s">
        <v>1244</v>
      </c>
      <c r="AU649" s="176" t="s">
        <v>82</v>
      </c>
      <c r="AY649" s="17" t="s">
        <v>120</v>
      </c>
      <c r="BE649" s="177">
        <f t="shared" si="254"/>
        <v>0</v>
      </c>
      <c r="BF649" s="177">
        <f t="shared" si="255"/>
        <v>0</v>
      </c>
      <c r="BG649" s="177">
        <f t="shared" si="256"/>
        <v>0</v>
      </c>
      <c r="BH649" s="177">
        <f t="shared" si="257"/>
        <v>0</v>
      </c>
      <c r="BI649" s="177">
        <f t="shared" si="258"/>
        <v>0</v>
      </c>
      <c r="BJ649" s="17" t="s">
        <v>82</v>
      </c>
      <c r="BK649" s="177">
        <f t="shared" si="259"/>
        <v>0</v>
      </c>
      <c r="BL649" s="17" t="s">
        <v>82</v>
      </c>
      <c r="BM649" s="176" t="s">
        <v>2025</v>
      </c>
    </row>
    <row r="650" spans="1:65" s="2" customFormat="1" ht="16.5" customHeight="1">
      <c r="A650" s="34"/>
      <c r="B650" s="35"/>
      <c r="C650" s="208" t="s">
        <v>2026</v>
      </c>
      <c r="D650" s="208" t="s">
        <v>1244</v>
      </c>
      <c r="E650" s="209" t="s">
        <v>2027</v>
      </c>
      <c r="F650" s="210" t="s">
        <v>2028</v>
      </c>
      <c r="G650" s="211" t="s">
        <v>118</v>
      </c>
      <c r="H650" s="212">
        <v>1</v>
      </c>
      <c r="I650" s="213"/>
      <c r="J650" s="214">
        <f t="shared" si="250"/>
        <v>0</v>
      </c>
      <c r="K650" s="210" t="s">
        <v>119</v>
      </c>
      <c r="L650" s="39"/>
      <c r="M650" s="215" t="s">
        <v>1</v>
      </c>
      <c r="N650" s="216" t="s">
        <v>39</v>
      </c>
      <c r="O650" s="71"/>
      <c r="P650" s="174">
        <f t="shared" si="251"/>
        <v>0</v>
      </c>
      <c r="Q650" s="174">
        <v>0</v>
      </c>
      <c r="R650" s="174">
        <f t="shared" si="252"/>
        <v>0</v>
      </c>
      <c r="S650" s="174">
        <v>0</v>
      </c>
      <c r="T650" s="175">
        <f t="shared" si="253"/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76" t="s">
        <v>82</v>
      </c>
      <c r="AT650" s="176" t="s">
        <v>1244</v>
      </c>
      <c r="AU650" s="176" t="s">
        <v>82</v>
      </c>
      <c r="AY650" s="17" t="s">
        <v>120</v>
      </c>
      <c r="BE650" s="177">
        <f t="shared" si="254"/>
        <v>0</v>
      </c>
      <c r="BF650" s="177">
        <f t="shared" si="255"/>
        <v>0</v>
      </c>
      <c r="BG650" s="177">
        <f t="shared" si="256"/>
        <v>0</v>
      </c>
      <c r="BH650" s="177">
        <f t="shared" si="257"/>
        <v>0</v>
      </c>
      <c r="BI650" s="177">
        <f t="shared" si="258"/>
        <v>0</v>
      </c>
      <c r="BJ650" s="17" t="s">
        <v>82</v>
      </c>
      <c r="BK650" s="177">
        <f t="shared" si="259"/>
        <v>0</v>
      </c>
      <c r="BL650" s="17" t="s">
        <v>82</v>
      </c>
      <c r="BM650" s="176" t="s">
        <v>2029</v>
      </c>
    </row>
    <row r="651" spans="1:65" s="2" customFormat="1" ht="21.75" customHeight="1">
      <c r="A651" s="34"/>
      <c r="B651" s="35"/>
      <c r="C651" s="208" t="s">
        <v>2030</v>
      </c>
      <c r="D651" s="208" t="s">
        <v>1244</v>
      </c>
      <c r="E651" s="209" t="s">
        <v>2031</v>
      </c>
      <c r="F651" s="210" t="s">
        <v>2032</v>
      </c>
      <c r="G651" s="211" t="s">
        <v>118</v>
      </c>
      <c r="H651" s="212">
        <v>1</v>
      </c>
      <c r="I651" s="213"/>
      <c r="J651" s="214">
        <f t="shared" si="250"/>
        <v>0</v>
      </c>
      <c r="K651" s="210" t="s">
        <v>119</v>
      </c>
      <c r="L651" s="39"/>
      <c r="M651" s="215" t="s">
        <v>1</v>
      </c>
      <c r="N651" s="216" t="s">
        <v>39</v>
      </c>
      <c r="O651" s="71"/>
      <c r="P651" s="174">
        <f t="shared" si="251"/>
        <v>0</v>
      </c>
      <c r="Q651" s="174">
        <v>0</v>
      </c>
      <c r="R651" s="174">
        <f t="shared" si="252"/>
        <v>0</v>
      </c>
      <c r="S651" s="174">
        <v>0</v>
      </c>
      <c r="T651" s="175">
        <f t="shared" si="253"/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76" t="s">
        <v>82</v>
      </c>
      <c r="AT651" s="176" t="s">
        <v>1244</v>
      </c>
      <c r="AU651" s="176" t="s">
        <v>82</v>
      </c>
      <c r="AY651" s="17" t="s">
        <v>120</v>
      </c>
      <c r="BE651" s="177">
        <f t="shared" si="254"/>
        <v>0</v>
      </c>
      <c r="BF651" s="177">
        <f t="shared" si="255"/>
        <v>0</v>
      </c>
      <c r="BG651" s="177">
        <f t="shared" si="256"/>
        <v>0</v>
      </c>
      <c r="BH651" s="177">
        <f t="shared" si="257"/>
        <v>0</v>
      </c>
      <c r="BI651" s="177">
        <f t="shared" si="258"/>
        <v>0</v>
      </c>
      <c r="BJ651" s="17" t="s">
        <v>82</v>
      </c>
      <c r="BK651" s="177">
        <f t="shared" si="259"/>
        <v>0</v>
      </c>
      <c r="BL651" s="17" t="s">
        <v>82</v>
      </c>
      <c r="BM651" s="176" t="s">
        <v>2033</v>
      </c>
    </row>
    <row r="652" spans="1:65" s="2" customFormat="1" ht="16.5" customHeight="1">
      <c r="A652" s="34"/>
      <c r="B652" s="35"/>
      <c r="C652" s="208" t="s">
        <v>2034</v>
      </c>
      <c r="D652" s="208" t="s">
        <v>1244</v>
      </c>
      <c r="E652" s="209" t="s">
        <v>2035</v>
      </c>
      <c r="F652" s="210" t="s">
        <v>2036</v>
      </c>
      <c r="G652" s="211" t="s">
        <v>118</v>
      </c>
      <c r="H652" s="212">
        <v>1</v>
      </c>
      <c r="I652" s="213"/>
      <c r="J652" s="214">
        <f t="shared" si="250"/>
        <v>0</v>
      </c>
      <c r="K652" s="210" t="s">
        <v>119</v>
      </c>
      <c r="L652" s="39"/>
      <c r="M652" s="215" t="s">
        <v>1</v>
      </c>
      <c r="N652" s="216" t="s">
        <v>39</v>
      </c>
      <c r="O652" s="71"/>
      <c r="P652" s="174">
        <f t="shared" si="251"/>
        <v>0</v>
      </c>
      <c r="Q652" s="174">
        <v>0</v>
      </c>
      <c r="R652" s="174">
        <f t="shared" si="252"/>
        <v>0</v>
      </c>
      <c r="S652" s="174">
        <v>0</v>
      </c>
      <c r="T652" s="175">
        <f t="shared" si="253"/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76" t="s">
        <v>82</v>
      </c>
      <c r="AT652" s="176" t="s">
        <v>1244</v>
      </c>
      <c r="AU652" s="176" t="s">
        <v>82</v>
      </c>
      <c r="AY652" s="17" t="s">
        <v>120</v>
      </c>
      <c r="BE652" s="177">
        <f t="shared" si="254"/>
        <v>0</v>
      </c>
      <c r="BF652" s="177">
        <f t="shared" si="255"/>
        <v>0</v>
      </c>
      <c r="BG652" s="177">
        <f t="shared" si="256"/>
        <v>0</v>
      </c>
      <c r="BH652" s="177">
        <f t="shared" si="257"/>
        <v>0</v>
      </c>
      <c r="BI652" s="177">
        <f t="shared" si="258"/>
        <v>0</v>
      </c>
      <c r="BJ652" s="17" t="s">
        <v>82</v>
      </c>
      <c r="BK652" s="177">
        <f t="shared" si="259"/>
        <v>0</v>
      </c>
      <c r="BL652" s="17" t="s">
        <v>82</v>
      </c>
      <c r="BM652" s="176" t="s">
        <v>2037</v>
      </c>
    </row>
    <row r="653" spans="1:65" s="2" customFormat="1" ht="24.2" customHeight="1">
      <c r="A653" s="34"/>
      <c r="B653" s="35"/>
      <c r="C653" s="208" t="s">
        <v>2038</v>
      </c>
      <c r="D653" s="208" t="s">
        <v>1244</v>
      </c>
      <c r="E653" s="209" t="s">
        <v>2039</v>
      </c>
      <c r="F653" s="210" t="s">
        <v>2040</v>
      </c>
      <c r="G653" s="211" t="s">
        <v>118</v>
      </c>
      <c r="H653" s="212">
        <v>1</v>
      </c>
      <c r="I653" s="213"/>
      <c r="J653" s="214">
        <f t="shared" si="250"/>
        <v>0</v>
      </c>
      <c r="K653" s="210" t="s">
        <v>119</v>
      </c>
      <c r="L653" s="39"/>
      <c r="M653" s="215" t="s">
        <v>1</v>
      </c>
      <c r="N653" s="216" t="s">
        <v>39</v>
      </c>
      <c r="O653" s="71"/>
      <c r="P653" s="174">
        <f t="shared" si="251"/>
        <v>0</v>
      </c>
      <c r="Q653" s="174">
        <v>0</v>
      </c>
      <c r="R653" s="174">
        <f t="shared" si="252"/>
        <v>0</v>
      </c>
      <c r="S653" s="174">
        <v>0</v>
      </c>
      <c r="T653" s="175">
        <f t="shared" si="253"/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76" t="s">
        <v>82</v>
      </c>
      <c r="AT653" s="176" t="s">
        <v>1244</v>
      </c>
      <c r="AU653" s="176" t="s">
        <v>82</v>
      </c>
      <c r="AY653" s="17" t="s">
        <v>120</v>
      </c>
      <c r="BE653" s="177">
        <f t="shared" si="254"/>
        <v>0</v>
      </c>
      <c r="BF653" s="177">
        <f t="shared" si="255"/>
        <v>0</v>
      </c>
      <c r="BG653" s="177">
        <f t="shared" si="256"/>
        <v>0</v>
      </c>
      <c r="BH653" s="177">
        <f t="shared" si="257"/>
        <v>0</v>
      </c>
      <c r="BI653" s="177">
        <f t="shared" si="258"/>
        <v>0</v>
      </c>
      <c r="BJ653" s="17" t="s">
        <v>82</v>
      </c>
      <c r="BK653" s="177">
        <f t="shared" si="259"/>
        <v>0</v>
      </c>
      <c r="BL653" s="17" t="s">
        <v>82</v>
      </c>
      <c r="BM653" s="176" t="s">
        <v>2041</v>
      </c>
    </row>
    <row r="654" spans="1:65" s="2" customFormat="1" ht="21.75" customHeight="1">
      <c r="A654" s="34"/>
      <c r="B654" s="35"/>
      <c r="C654" s="208" t="s">
        <v>2042</v>
      </c>
      <c r="D654" s="208" t="s">
        <v>1244</v>
      </c>
      <c r="E654" s="209" t="s">
        <v>2043</v>
      </c>
      <c r="F654" s="210" t="s">
        <v>2044</v>
      </c>
      <c r="G654" s="211" t="s">
        <v>118</v>
      </c>
      <c r="H654" s="212">
        <v>1</v>
      </c>
      <c r="I654" s="213"/>
      <c r="J654" s="214">
        <f t="shared" si="250"/>
        <v>0</v>
      </c>
      <c r="K654" s="210" t="s">
        <v>119</v>
      </c>
      <c r="L654" s="39"/>
      <c r="M654" s="215" t="s">
        <v>1</v>
      </c>
      <c r="N654" s="216" t="s">
        <v>39</v>
      </c>
      <c r="O654" s="71"/>
      <c r="P654" s="174">
        <f t="shared" si="251"/>
        <v>0</v>
      </c>
      <c r="Q654" s="174">
        <v>0</v>
      </c>
      <c r="R654" s="174">
        <f t="shared" si="252"/>
        <v>0</v>
      </c>
      <c r="S654" s="174">
        <v>0</v>
      </c>
      <c r="T654" s="175">
        <f t="shared" si="253"/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76" t="s">
        <v>82</v>
      </c>
      <c r="AT654" s="176" t="s">
        <v>1244</v>
      </c>
      <c r="AU654" s="176" t="s">
        <v>82</v>
      </c>
      <c r="AY654" s="17" t="s">
        <v>120</v>
      </c>
      <c r="BE654" s="177">
        <f t="shared" si="254"/>
        <v>0</v>
      </c>
      <c r="BF654" s="177">
        <f t="shared" si="255"/>
        <v>0</v>
      </c>
      <c r="BG654" s="177">
        <f t="shared" si="256"/>
        <v>0</v>
      </c>
      <c r="BH654" s="177">
        <f t="shared" si="257"/>
        <v>0</v>
      </c>
      <c r="BI654" s="177">
        <f t="shared" si="258"/>
        <v>0</v>
      </c>
      <c r="BJ654" s="17" t="s">
        <v>82</v>
      </c>
      <c r="BK654" s="177">
        <f t="shared" si="259"/>
        <v>0</v>
      </c>
      <c r="BL654" s="17" t="s">
        <v>82</v>
      </c>
      <c r="BM654" s="176" t="s">
        <v>2045</v>
      </c>
    </row>
    <row r="655" spans="1:65" s="2" customFormat="1" ht="16.5" customHeight="1">
      <c r="A655" s="34"/>
      <c r="B655" s="35"/>
      <c r="C655" s="208" t="s">
        <v>2046</v>
      </c>
      <c r="D655" s="208" t="s">
        <v>1244</v>
      </c>
      <c r="E655" s="209" t="s">
        <v>2047</v>
      </c>
      <c r="F655" s="210" t="s">
        <v>2048</v>
      </c>
      <c r="G655" s="211" t="s">
        <v>118</v>
      </c>
      <c r="H655" s="212">
        <v>232</v>
      </c>
      <c r="I655" s="213"/>
      <c r="J655" s="214">
        <f t="shared" si="250"/>
        <v>0</v>
      </c>
      <c r="K655" s="210" t="s">
        <v>119</v>
      </c>
      <c r="L655" s="39"/>
      <c r="M655" s="215" t="s">
        <v>1</v>
      </c>
      <c r="N655" s="216" t="s">
        <v>39</v>
      </c>
      <c r="O655" s="71"/>
      <c r="P655" s="174">
        <f t="shared" si="251"/>
        <v>0</v>
      </c>
      <c r="Q655" s="174">
        <v>0</v>
      </c>
      <c r="R655" s="174">
        <f t="shared" si="252"/>
        <v>0</v>
      </c>
      <c r="S655" s="174">
        <v>0</v>
      </c>
      <c r="T655" s="175">
        <f t="shared" si="253"/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76" t="s">
        <v>82</v>
      </c>
      <c r="AT655" s="176" t="s">
        <v>1244</v>
      </c>
      <c r="AU655" s="176" t="s">
        <v>82</v>
      </c>
      <c r="AY655" s="17" t="s">
        <v>120</v>
      </c>
      <c r="BE655" s="177">
        <f t="shared" si="254"/>
        <v>0</v>
      </c>
      <c r="BF655" s="177">
        <f t="shared" si="255"/>
        <v>0</v>
      </c>
      <c r="BG655" s="177">
        <f t="shared" si="256"/>
        <v>0</v>
      </c>
      <c r="BH655" s="177">
        <f t="shared" si="257"/>
        <v>0</v>
      </c>
      <c r="BI655" s="177">
        <f t="shared" si="258"/>
        <v>0</v>
      </c>
      <c r="BJ655" s="17" t="s">
        <v>82</v>
      </c>
      <c r="BK655" s="177">
        <f t="shared" si="259"/>
        <v>0</v>
      </c>
      <c r="BL655" s="17" t="s">
        <v>82</v>
      </c>
      <c r="BM655" s="176" t="s">
        <v>2049</v>
      </c>
    </row>
    <row r="656" spans="1:65" s="11" customFormat="1" ht="11.25">
      <c r="B656" s="178"/>
      <c r="C656" s="179"/>
      <c r="D656" s="180" t="s">
        <v>122</v>
      </c>
      <c r="E656" s="181" t="s">
        <v>1</v>
      </c>
      <c r="F656" s="182" t="s">
        <v>2050</v>
      </c>
      <c r="G656" s="179"/>
      <c r="H656" s="183">
        <v>232</v>
      </c>
      <c r="I656" s="184"/>
      <c r="J656" s="179"/>
      <c r="K656" s="179"/>
      <c r="L656" s="185"/>
      <c r="M656" s="186"/>
      <c r="N656" s="187"/>
      <c r="O656" s="187"/>
      <c r="P656" s="187"/>
      <c r="Q656" s="187"/>
      <c r="R656" s="187"/>
      <c r="S656" s="187"/>
      <c r="T656" s="188"/>
      <c r="AT656" s="189" t="s">
        <v>122</v>
      </c>
      <c r="AU656" s="189" t="s">
        <v>82</v>
      </c>
      <c r="AV656" s="11" t="s">
        <v>84</v>
      </c>
      <c r="AW656" s="11" t="s">
        <v>30</v>
      </c>
      <c r="AX656" s="11" t="s">
        <v>82</v>
      </c>
      <c r="AY656" s="189" t="s">
        <v>120</v>
      </c>
    </row>
    <row r="657" spans="1:65" s="2" customFormat="1" ht="24.2" customHeight="1">
      <c r="A657" s="34"/>
      <c r="B657" s="35"/>
      <c r="C657" s="208" t="s">
        <v>2051</v>
      </c>
      <c r="D657" s="208" t="s">
        <v>1244</v>
      </c>
      <c r="E657" s="209" t="s">
        <v>2052</v>
      </c>
      <c r="F657" s="210" t="s">
        <v>2053</v>
      </c>
      <c r="G657" s="211" t="s">
        <v>118</v>
      </c>
      <c r="H657" s="212">
        <v>120</v>
      </c>
      <c r="I657" s="213"/>
      <c r="J657" s="214">
        <f>ROUND(I657*H657,2)</f>
        <v>0</v>
      </c>
      <c r="K657" s="210" t="s">
        <v>119</v>
      </c>
      <c r="L657" s="39"/>
      <c r="M657" s="215" t="s">
        <v>1</v>
      </c>
      <c r="N657" s="216" t="s">
        <v>39</v>
      </c>
      <c r="O657" s="71"/>
      <c r="P657" s="174">
        <f>O657*H657</f>
        <v>0</v>
      </c>
      <c r="Q657" s="174">
        <v>0</v>
      </c>
      <c r="R657" s="174">
        <f>Q657*H657</f>
        <v>0</v>
      </c>
      <c r="S657" s="174">
        <v>0</v>
      </c>
      <c r="T657" s="175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76" t="s">
        <v>82</v>
      </c>
      <c r="AT657" s="176" t="s">
        <v>1244</v>
      </c>
      <c r="AU657" s="176" t="s">
        <v>82</v>
      </c>
      <c r="AY657" s="17" t="s">
        <v>120</v>
      </c>
      <c r="BE657" s="177">
        <f>IF(N657="základní",J657,0)</f>
        <v>0</v>
      </c>
      <c r="BF657" s="177">
        <f>IF(N657="snížená",J657,0)</f>
        <v>0</v>
      </c>
      <c r="BG657" s="177">
        <f>IF(N657="zákl. přenesená",J657,0)</f>
        <v>0</v>
      </c>
      <c r="BH657" s="177">
        <f>IF(N657="sníž. přenesená",J657,0)</f>
        <v>0</v>
      </c>
      <c r="BI657" s="177">
        <f>IF(N657="nulová",J657,0)</f>
        <v>0</v>
      </c>
      <c r="BJ657" s="17" t="s">
        <v>82</v>
      </c>
      <c r="BK657" s="177">
        <f>ROUND(I657*H657,2)</f>
        <v>0</v>
      </c>
      <c r="BL657" s="17" t="s">
        <v>82</v>
      </c>
      <c r="BM657" s="176" t="s">
        <v>2054</v>
      </c>
    </row>
    <row r="658" spans="1:65" s="11" customFormat="1" ht="11.25">
      <c r="B658" s="178"/>
      <c r="C658" s="179"/>
      <c r="D658" s="180" t="s">
        <v>122</v>
      </c>
      <c r="E658" s="181" t="s">
        <v>1</v>
      </c>
      <c r="F658" s="182" t="s">
        <v>2055</v>
      </c>
      <c r="G658" s="179"/>
      <c r="H658" s="183">
        <v>120</v>
      </c>
      <c r="I658" s="184"/>
      <c r="J658" s="179"/>
      <c r="K658" s="179"/>
      <c r="L658" s="185"/>
      <c r="M658" s="186"/>
      <c r="N658" s="187"/>
      <c r="O658" s="187"/>
      <c r="P658" s="187"/>
      <c r="Q658" s="187"/>
      <c r="R658" s="187"/>
      <c r="S658" s="187"/>
      <c r="T658" s="188"/>
      <c r="AT658" s="189" t="s">
        <v>122</v>
      </c>
      <c r="AU658" s="189" t="s">
        <v>82</v>
      </c>
      <c r="AV658" s="11" t="s">
        <v>84</v>
      </c>
      <c r="AW658" s="11" t="s">
        <v>30</v>
      </c>
      <c r="AX658" s="11" t="s">
        <v>82</v>
      </c>
      <c r="AY658" s="189" t="s">
        <v>120</v>
      </c>
    </row>
    <row r="659" spans="1:65" s="2" customFormat="1" ht="24.2" customHeight="1">
      <c r="A659" s="34"/>
      <c r="B659" s="35"/>
      <c r="C659" s="208" t="s">
        <v>2056</v>
      </c>
      <c r="D659" s="208" t="s">
        <v>1244</v>
      </c>
      <c r="E659" s="209" t="s">
        <v>2057</v>
      </c>
      <c r="F659" s="210" t="s">
        <v>2058</v>
      </c>
      <c r="G659" s="211" t="s">
        <v>2059</v>
      </c>
      <c r="H659" s="212">
        <v>1</v>
      </c>
      <c r="I659" s="213"/>
      <c r="J659" s="214">
        <f t="shared" ref="J659:J682" si="260">ROUND(I659*H659,2)</f>
        <v>0</v>
      </c>
      <c r="K659" s="210" t="s">
        <v>119</v>
      </c>
      <c r="L659" s="39"/>
      <c r="M659" s="215" t="s">
        <v>1</v>
      </c>
      <c r="N659" s="216" t="s">
        <v>39</v>
      </c>
      <c r="O659" s="71"/>
      <c r="P659" s="174">
        <f t="shared" ref="P659:P682" si="261">O659*H659</f>
        <v>0</v>
      </c>
      <c r="Q659" s="174">
        <v>0</v>
      </c>
      <c r="R659" s="174">
        <f t="shared" ref="R659:R682" si="262">Q659*H659</f>
        <v>0</v>
      </c>
      <c r="S659" s="174">
        <v>0</v>
      </c>
      <c r="T659" s="175">
        <f t="shared" ref="T659:T682" si="263"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76" t="s">
        <v>82</v>
      </c>
      <c r="AT659" s="176" t="s">
        <v>1244</v>
      </c>
      <c r="AU659" s="176" t="s">
        <v>82</v>
      </c>
      <c r="AY659" s="17" t="s">
        <v>120</v>
      </c>
      <c r="BE659" s="177">
        <f t="shared" ref="BE659:BE682" si="264">IF(N659="základní",J659,0)</f>
        <v>0</v>
      </c>
      <c r="BF659" s="177">
        <f t="shared" ref="BF659:BF682" si="265">IF(N659="snížená",J659,0)</f>
        <v>0</v>
      </c>
      <c r="BG659" s="177">
        <f t="shared" ref="BG659:BG682" si="266">IF(N659="zákl. přenesená",J659,0)</f>
        <v>0</v>
      </c>
      <c r="BH659" s="177">
        <f t="shared" ref="BH659:BH682" si="267">IF(N659="sníž. přenesená",J659,0)</f>
        <v>0</v>
      </c>
      <c r="BI659" s="177">
        <f t="shared" ref="BI659:BI682" si="268">IF(N659="nulová",J659,0)</f>
        <v>0</v>
      </c>
      <c r="BJ659" s="17" t="s">
        <v>82</v>
      </c>
      <c r="BK659" s="177">
        <f t="shared" ref="BK659:BK682" si="269">ROUND(I659*H659,2)</f>
        <v>0</v>
      </c>
      <c r="BL659" s="17" t="s">
        <v>82</v>
      </c>
      <c r="BM659" s="176" t="s">
        <v>2060</v>
      </c>
    </row>
    <row r="660" spans="1:65" s="2" customFormat="1" ht="16.5" customHeight="1">
      <c r="A660" s="34"/>
      <c r="B660" s="35"/>
      <c r="C660" s="208" t="s">
        <v>2061</v>
      </c>
      <c r="D660" s="208" t="s">
        <v>1244</v>
      </c>
      <c r="E660" s="209" t="s">
        <v>2062</v>
      </c>
      <c r="F660" s="210" t="s">
        <v>2063</v>
      </c>
      <c r="G660" s="211" t="s">
        <v>118</v>
      </c>
      <c r="H660" s="212">
        <v>1</v>
      </c>
      <c r="I660" s="213"/>
      <c r="J660" s="214">
        <f t="shared" si="260"/>
        <v>0</v>
      </c>
      <c r="K660" s="210" t="s">
        <v>119</v>
      </c>
      <c r="L660" s="39"/>
      <c r="M660" s="215" t="s">
        <v>1</v>
      </c>
      <c r="N660" s="216" t="s">
        <v>39</v>
      </c>
      <c r="O660" s="71"/>
      <c r="P660" s="174">
        <f t="shared" si="261"/>
        <v>0</v>
      </c>
      <c r="Q660" s="174">
        <v>0</v>
      </c>
      <c r="R660" s="174">
        <f t="shared" si="262"/>
        <v>0</v>
      </c>
      <c r="S660" s="174">
        <v>0</v>
      </c>
      <c r="T660" s="175">
        <f t="shared" si="263"/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76" t="s">
        <v>82</v>
      </c>
      <c r="AT660" s="176" t="s">
        <v>1244</v>
      </c>
      <c r="AU660" s="176" t="s">
        <v>82</v>
      </c>
      <c r="AY660" s="17" t="s">
        <v>120</v>
      </c>
      <c r="BE660" s="177">
        <f t="shared" si="264"/>
        <v>0</v>
      </c>
      <c r="BF660" s="177">
        <f t="shared" si="265"/>
        <v>0</v>
      </c>
      <c r="BG660" s="177">
        <f t="shared" si="266"/>
        <v>0</v>
      </c>
      <c r="BH660" s="177">
        <f t="shared" si="267"/>
        <v>0</v>
      </c>
      <c r="BI660" s="177">
        <f t="shared" si="268"/>
        <v>0</v>
      </c>
      <c r="BJ660" s="17" t="s">
        <v>82</v>
      </c>
      <c r="BK660" s="177">
        <f t="shared" si="269"/>
        <v>0</v>
      </c>
      <c r="BL660" s="17" t="s">
        <v>82</v>
      </c>
      <c r="BM660" s="176" t="s">
        <v>2064</v>
      </c>
    </row>
    <row r="661" spans="1:65" s="2" customFormat="1" ht="16.5" customHeight="1">
      <c r="A661" s="34"/>
      <c r="B661" s="35"/>
      <c r="C661" s="208" t="s">
        <v>2065</v>
      </c>
      <c r="D661" s="208" t="s">
        <v>1244</v>
      </c>
      <c r="E661" s="209" t="s">
        <v>2066</v>
      </c>
      <c r="F661" s="210" t="s">
        <v>2067</v>
      </c>
      <c r="G661" s="211" t="s">
        <v>118</v>
      </c>
      <c r="H661" s="212">
        <v>1</v>
      </c>
      <c r="I661" s="213"/>
      <c r="J661" s="214">
        <f t="shared" si="260"/>
        <v>0</v>
      </c>
      <c r="K661" s="210" t="s">
        <v>119</v>
      </c>
      <c r="L661" s="39"/>
      <c r="M661" s="215" t="s">
        <v>1</v>
      </c>
      <c r="N661" s="216" t="s">
        <v>39</v>
      </c>
      <c r="O661" s="71"/>
      <c r="P661" s="174">
        <f t="shared" si="261"/>
        <v>0</v>
      </c>
      <c r="Q661" s="174">
        <v>0</v>
      </c>
      <c r="R661" s="174">
        <f t="shared" si="262"/>
        <v>0</v>
      </c>
      <c r="S661" s="174">
        <v>0</v>
      </c>
      <c r="T661" s="175">
        <f t="shared" si="263"/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76" t="s">
        <v>82</v>
      </c>
      <c r="AT661" s="176" t="s">
        <v>1244</v>
      </c>
      <c r="AU661" s="176" t="s">
        <v>82</v>
      </c>
      <c r="AY661" s="17" t="s">
        <v>120</v>
      </c>
      <c r="BE661" s="177">
        <f t="shared" si="264"/>
        <v>0</v>
      </c>
      <c r="BF661" s="177">
        <f t="shared" si="265"/>
        <v>0</v>
      </c>
      <c r="BG661" s="177">
        <f t="shared" si="266"/>
        <v>0</v>
      </c>
      <c r="BH661" s="177">
        <f t="shared" si="267"/>
        <v>0</v>
      </c>
      <c r="BI661" s="177">
        <f t="shared" si="268"/>
        <v>0</v>
      </c>
      <c r="BJ661" s="17" t="s">
        <v>82</v>
      </c>
      <c r="BK661" s="177">
        <f t="shared" si="269"/>
        <v>0</v>
      </c>
      <c r="BL661" s="17" t="s">
        <v>82</v>
      </c>
      <c r="BM661" s="176" t="s">
        <v>2068</v>
      </c>
    </row>
    <row r="662" spans="1:65" s="2" customFormat="1" ht="21.75" customHeight="1">
      <c r="A662" s="34"/>
      <c r="B662" s="35"/>
      <c r="C662" s="208" t="s">
        <v>2069</v>
      </c>
      <c r="D662" s="208" t="s">
        <v>1244</v>
      </c>
      <c r="E662" s="209" t="s">
        <v>2070</v>
      </c>
      <c r="F662" s="210" t="s">
        <v>2071</v>
      </c>
      <c r="G662" s="211" t="s">
        <v>118</v>
      </c>
      <c r="H662" s="212">
        <v>1</v>
      </c>
      <c r="I662" s="213"/>
      <c r="J662" s="214">
        <f t="shared" si="260"/>
        <v>0</v>
      </c>
      <c r="K662" s="210" t="s">
        <v>119</v>
      </c>
      <c r="L662" s="39"/>
      <c r="M662" s="215" t="s">
        <v>1</v>
      </c>
      <c r="N662" s="216" t="s">
        <v>39</v>
      </c>
      <c r="O662" s="71"/>
      <c r="P662" s="174">
        <f t="shared" si="261"/>
        <v>0</v>
      </c>
      <c r="Q662" s="174">
        <v>0</v>
      </c>
      <c r="R662" s="174">
        <f t="shared" si="262"/>
        <v>0</v>
      </c>
      <c r="S662" s="174">
        <v>0</v>
      </c>
      <c r="T662" s="175">
        <f t="shared" si="263"/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76" t="s">
        <v>82</v>
      </c>
      <c r="AT662" s="176" t="s">
        <v>1244</v>
      </c>
      <c r="AU662" s="176" t="s">
        <v>82</v>
      </c>
      <c r="AY662" s="17" t="s">
        <v>120</v>
      </c>
      <c r="BE662" s="177">
        <f t="shared" si="264"/>
        <v>0</v>
      </c>
      <c r="BF662" s="177">
        <f t="shared" si="265"/>
        <v>0</v>
      </c>
      <c r="BG662" s="177">
        <f t="shared" si="266"/>
        <v>0</v>
      </c>
      <c r="BH662" s="177">
        <f t="shared" si="267"/>
        <v>0</v>
      </c>
      <c r="BI662" s="177">
        <f t="shared" si="268"/>
        <v>0</v>
      </c>
      <c r="BJ662" s="17" t="s">
        <v>82</v>
      </c>
      <c r="BK662" s="177">
        <f t="shared" si="269"/>
        <v>0</v>
      </c>
      <c r="BL662" s="17" t="s">
        <v>82</v>
      </c>
      <c r="BM662" s="176" t="s">
        <v>2072</v>
      </c>
    </row>
    <row r="663" spans="1:65" s="2" customFormat="1" ht="24.2" customHeight="1">
      <c r="A663" s="34"/>
      <c r="B663" s="35"/>
      <c r="C663" s="208" t="s">
        <v>2073</v>
      </c>
      <c r="D663" s="208" t="s">
        <v>1244</v>
      </c>
      <c r="E663" s="209" t="s">
        <v>2074</v>
      </c>
      <c r="F663" s="210" t="s">
        <v>2075</v>
      </c>
      <c r="G663" s="211" t="s">
        <v>118</v>
      </c>
      <c r="H663" s="212">
        <v>1</v>
      </c>
      <c r="I663" s="213"/>
      <c r="J663" s="214">
        <f t="shared" si="260"/>
        <v>0</v>
      </c>
      <c r="K663" s="210" t="s">
        <v>119</v>
      </c>
      <c r="L663" s="39"/>
      <c r="M663" s="215" t="s">
        <v>1</v>
      </c>
      <c r="N663" s="216" t="s">
        <v>39</v>
      </c>
      <c r="O663" s="71"/>
      <c r="P663" s="174">
        <f t="shared" si="261"/>
        <v>0</v>
      </c>
      <c r="Q663" s="174">
        <v>0</v>
      </c>
      <c r="R663" s="174">
        <f t="shared" si="262"/>
        <v>0</v>
      </c>
      <c r="S663" s="174">
        <v>0</v>
      </c>
      <c r="T663" s="175">
        <f t="shared" si="263"/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76" t="s">
        <v>82</v>
      </c>
      <c r="AT663" s="176" t="s">
        <v>1244</v>
      </c>
      <c r="AU663" s="176" t="s">
        <v>82</v>
      </c>
      <c r="AY663" s="17" t="s">
        <v>120</v>
      </c>
      <c r="BE663" s="177">
        <f t="shared" si="264"/>
        <v>0</v>
      </c>
      <c r="BF663" s="177">
        <f t="shared" si="265"/>
        <v>0</v>
      </c>
      <c r="BG663" s="177">
        <f t="shared" si="266"/>
        <v>0</v>
      </c>
      <c r="BH663" s="177">
        <f t="shared" si="267"/>
        <v>0</v>
      </c>
      <c r="BI663" s="177">
        <f t="shared" si="268"/>
        <v>0</v>
      </c>
      <c r="BJ663" s="17" t="s">
        <v>82</v>
      </c>
      <c r="BK663" s="177">
        <f t="shared" si="269"/>
        <v>0</v>
      </c>
      <c r="BL663" s="17" t="s">
        <v>82</v>
      </c>
      <c r="BM663" s="176" t="s">
        <v>2076</v>
      </c>
    </row>
    <row r="664" spans="1:65" s="2" customFormat="1" ht="16.5" customHeight="1">
      <c r="A664" s="34"/>
      <c r="B664" s="35"/>
      <c r="C664" s="208" t="s">
        <v>2077</v>
      </c>
      <c r="D664" s="208" t="s">
        <v>1244</v>
      </c>
      <c r="E664" s="209" t="s">
        <v>2078</v>
      </c>
      <c r="F664" s="210" t="s">
        <v>2079</v>
      </c>
      <c r="G664" s="211" t="s">
        <v>2080</v>
      </c>
      <c r="H664" s="212">
        <v>1</v>
      </c>
      <c r="I664" s="213"/>
      <c r="J664" s="214">
        <f t="shared" si="260"/>
        <v>0</v>
      </c>
      <c r="K664" s="210" t="s">
        <v>119</v>
      </c>
      <c r="L664" s="39"/>
      <c r="M664" s="215" t="s">
        <v>1</v>
      </c>
      <c r="N664" s="216" t="s">
        <v>39</v>
      </c>
      <c r="O664" s="71"/>
      <c r="P664" s="174">
        <f t="shared" si="261"/>
        <v>0</v>
      </c>
      <c r="Q664" s="174">
        <v>0</v>
      </c>
      <c r="R664" s="174">
        <f t="shared" si="262"/>
        <v>0</v>
      </c>
      <c r="S664" s="174">
        <v>0</v>
      </c>
      <c r="T664" s="175">
        <f t="shared" si="263"/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76" t="s">
        <v>82</v>
      </c>
      <c r="AT664" s="176" t="s">
        <v>1244</v>
      </c>
      <c r="AU664" s="176" t="s">
        <v>82</v>
      </c>
      <c r="AY664" s="17" t="s">
        <v>120</v>
      </c>
      <c r="BE664" s="177">
        <f t="shared" si="264"/>
        <v>0</v>
      </c>
      <c r="BF664" s="177">
        <f t="shared" si="265"/>
        <v>0</v>
      </c>
      <c r="BG664" s="177">
        <f t="shared" si="266"/>
        <v>0</v>
      </c>
      <c r="BH664" s="177">
        <f t="shared" si="267"/>
        <v>0</v>
      </c>
      <c r="BI664" s="177">
        <f t="shared" si="268"/>
        <v>0</v>
      </c>
      <c r="BJ664" s="17" t="s">
        <v>82</v>
      </c>
      <c r="BK664" s="177">
        <f t="shared" si="269"/>
        <v>0</v>
      </c>
      <c r="BL664" s="17" t="s">
        <v>82</v>
      </c>
      <c r="BM664" s="176" t="s">
        <v>2081</v>
      </c>
    </row>
    <row r="665" spans="1:65" s="2" customFormat="1" ht="24.2" customHeight="1">
      <c r="A665" s="34"/>
      <c r="B665" s="35"/>
      <c r="C665" s="208" t="s">
        <v>2082</v>
      </c>
      <c r="D665" s="208" t="s">
        <v>1244</v>
      </c>
      <c r="E665" s="209" t="s">
        <v>2083</v>
      </c>
      <c r="F665" s="210" t="s">
        <v>2084</v>
      </c>
      <c r="G665" s="211" t="s">
        <v>118</v>
      </c>
      <c r="H665" s="212">
        <v>1</v>
      </c>
      <c r="I665" s="213"/>
      <c r="J665" s="214">
        <f t="shared" si="260"/>
        <v>0</v>
      </c>
      <c r="K665" s="210" t="s">
        <v>119</v>
      </c>
      <c r="L665" s="39"/>
      <c r="M665" s="215" t="s">
        <v>1</v>
      </c>
      <c r="N665" s="216" t="s">
        <v>39</v>
      </c>
      <c r="O665" s="71"/>
      <c r="P665" s="174">
        <f t="shared" si="261"/>
        <v>0</v>
      </c>
      <c r="Q665" s="174">
        <v>0</v>
      </c>
      <c r="R665" s="174">
        <f t="shared" si="262"/>
        <v>0</v>
      </c>
      <c r="S665" s="174">
        <v>0</v>
      </c>
      <c r="T665" s="175">
        <f t="shared" si="263"/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76" t="s">
        <v>82</v>
      </c>
      <c r="AT665" s="176" t="s">
        <v>1244</v>
      </c>
      <c r="AU665" s="176" t="s">
        <v>82</v>
      </c>
      <c r="AY665" s="17" t="s">
        <v>120</v>
      </c>
      <c r="BE665" s="177">
        <f t="shared" si="264"/>
        <v>0</v>
      </c>
      <c r="BF665" s="177">
        <f t="shared" si="265"/>
        <v>0</v>
      </c>
      <c r="BG665" s="177">
        <f t="shared" si="266"/>
        <v>0</v>
      </c>
      <c r="BH665" s="177">
        <f t="shared" si="267"/>
        <v>0</v>
      </c>
      <c r="BI665" s="177">
        <f t="shared" si="268"/>
        <v>0</v>
      </c>
      <c r="BJ665" s="17" t="s">
        <v>82</v>
      </c>
      <c r="BK665" s="177">
        <f t="shared" si="269"/>
        <v>0</v>
      </c>
      <c r="BL665" s="17" t="s">
        <v>82</v>
      </c>
      <c r="BM665" s="176" t="s">
        <v>2085</v>
      </c>
    </row>
    <row r="666" spans="1:65" s="2" customFormat="1" ht="24.2" customHeight="1">
      <c r="A666" s="34"/>
      <c r="B666" s="35"/>
      <c r="C666" s="208" t="s">
        <v>2086</v>
      </c>
      <c r="D666" s="208" t="s">
        <v>1244</v>
      </c>
      <c r="E666" s="209" t="s">
        <v>2087</v>
      </c>
      <c r="F666" s="210" t="s">
        <v>2088</v>
      </c>
      <c r="G666" s="211" t="s">
        <v>118</v>
      </c>
      <c r="H666" s="212">
        <v>1</v>
      </c>
      <c r="I666" s="213"/>
      <c r="J666" s="214">
        <f t="shared" si="260"/>
        <v>0</v>
      </c>
      <c r="K666" s="210" t="s">
        <v>119</v>
      </c>
      <c r="L666" s="39"/>
      <c r="M666" s="215" t="s">
        <v>1</v>
      </c>
      <c r="N666" s="216" t="s">
        <v>39</v>
      </c>
      <c r="O666" s="71"/>
      <c r="P666" s="174">
        <f t="shared" si="261"/>
        <v>0</v>
      </c>
      <c r="Q666" s="174">
        <v>0</v>
      </c>
      <c r="R666" s="174">
        <f t="shared" si="262"/>
        <v>0</v>
      </c>
      <c r="S666" s="174">
        <v>0</v>
      </c>
      <c r="T666" s="175">
        <f t="shared" si="263"/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76" t="s">
        <v>82</v>
      </c>
      <c r="AT666" s="176" t="s">
        <v>1244</v>
      </c>
      <c r="AU666" s="176" t="s">
        <v>82</v>
      </c>
      <c r="AY666" s="17" t="s">
        <v>120</v>
      </c>
      <c r="BE666" s="177">
        <f t="shared" si="264"/>
        <v>0</v>
      </c>
      <c r="BF666" s="177">
        <f t="shared" si="265"/>
        <v>0</v>
      </c>
      <c r="BG666" s="177">
        <f t="shared" si="266"/>
        <v>0</v>
      </c>
      <c r="BH666" s="177">
        <f t="shared" si="267"/>
        <v>0</v>
      </c>
      <c r="BI666" s="177">
        <f t="shared" si="268"/>
        <v>0</v>
      </c>
      <c r="BJ666" s="17" t="s">
        <v>82</v>
      </c>
      <c r="BK666" s="177">
        <f t="shared" si="269"/>
        <v>0</v>
      </c>
      <c r="BL666" s="17" t="s">
        <v>82</v>
      </c>
      <c r="BM666" s="176" t="s">
        <v>2089</v>
      </c>
    </row>
    <row r="667" spans="1:65" s="2" customFormat="1" ht="24.2" customHeight="1">
      <c r="A667" s="34"/>
      <c r="B667" s="35"/>
      <c r="C667" s="208" t="s">
        <v>2090</v>
      </c>
      <c r="D667" s="208" t="s">
        <v>1244</v>
      </c>
      <c r="E667" s="209" t="s">
        <v>2091</v>
      </c>
      <c r="F667" s="210" t="s">
        <v>2092</v>
      </c>
      <c r="G667" s="211" t="s">
        <v>118</v>
      </c>
      <c r="H667" s="212">
        <v>1</v>
      </c>
      <c r="I667" s="213"/>
      <c r="J667" s="214">
        <f t="shared" si="260"/>
        <v>0</v>
      </c>
      <c r="K667" s="210" t="s">
        <v>119</v>
      </c>
      <c r="L667" s="39"/>
      <c r="M667" s="215" t="s">
        <v>1</v>
      </c>
      <c r="N667" s="216" t="s">
        <v>39</v>
      </c>
      <c r="O667" s="71"/>
      <c r="P667" s="174">
        <f t="shared" si="261"/>
        <v>0</v>
      </c>
      <c r="Q667" s="174">
        <v>0</v>
      </c>
      <c r="R667" s="174">
        <f t="shared" si="262"/>
        <v>0</v>
      </c>
      <c r="S667" s="174">
        <v>0</v>
      </c>
      <c r="T667" s="175">
        <f t="shared" si="263"/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76" t="s">
        <v>82</v>
      </c>
      <c r="AT667" s="176" t="s">
        <v>1244</v>
      </c>
      <c r="AU667" s="176" t="s">
        <v>82</v>
      </c>
      <c r="AY667" s="17" t="s">
        <v>120</v>
      </c>
      <c r="BE667" s="177">
        <f t="shared" si="264"/>
        <v>0</v>
      </c>
      <c r="BF667" s="177">
        <f t="shared" si="265"/>
        <v>0</v>
      </c>
      <c r="BG667" s="177">
        <f t="shared" si="266"/>
        <v>0</v>
      </c>
      <c r="BH667" s="177">
        <f t="shared" si="267"/>
        <v>0</v>
      </c>
      <c r="BI667" s="177">
        <f t="shared" si="268"/>
        <v>0</v>
      </c>
      <c r="BJ667" s="17" t="s">
        <v>82</v>
      </c>
      <c r="BK667" s="177">
        <f t="shared" si="269"/>
        <v>0</v>
      </c>
      <c r="BL667" s="17" t="s">
        <v>82</v>
      </c>
      <c r="BM667" s="176" t="s">
        <v>2093</v>
      </c>
    </row>
    <row r="668" spans="1:65" s="2" customFormat="1" ht="24.2" customHeight="1">
      <c r="A668" s="34"/>
      <c r="B668" s="35"/>
      <c r="C668" s="208" t="s">
        <v>2094</v>
      </c>
      <c r="D668" s="208" t="s">
        <v>1244</v>
      </c>
      <c r="E668" s="209" t="s">
        <v>2095</v>
      </c>
      <c r="F668" s="210" t="s">
        <v>2096</v>
      </c>
      <c r="G668" s="211" t="s">
        <v>118</v>
      </c>
      <c r="H668" s="212">
        <v>1</v>
      </c>
      <c r="I668" s="213"/>
      <c r="J668" s="214">
        <f t="shared" si="260"/>
        <v>0</v>
      </c>
      <c r="K668" s="210" t="s">
        <v>119</v>
      </c>
      <c r="L668" s="39"/>
      <c r="M668" s="215" t="s">
        <v>1</v>
      </c>
      <c r="N668" s="216" t="s">
        <v>39</v>
      </c>
      <c r="O668" s="71"/>
      <c r="P668" s="174">
        <f t="shared" si="261"/>
        <v>0</v>
      </c>
      <c r="Q668" s="174">
        <v>0</v>
      </c>
      <c r="R668" s="174">
        <f t="shared" si="262"/>
        <v>0</v>
      </c>
      <c r="S668" s="174">
        <v>0</v>
      </c>
      <c r="T668" s="175">
        <f t="shared" si="263"/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76" t="s">
        <v>82</v>
      </c>
      <c r="AT668" s="176" t="s">
        <v>1244</v>
      </c>
      <c r="AU668" s="176" t="s">
        <v>82</v>
      </c>
      <c r="AY668" s="17" t="s">
        <v>120</v>
      </c>
      <c r="BE668" s="177">
        <f t="shared" si="264"/>
        <v>0</v>
      </c>
      <c r="BF668" s="177">
        <f t="shared" si="265"/>
        <v>0</v>
      </c>
      <c r="BG668" s="177">
        <f t="shared" si="266"/>
        <v>0</v>
      </c>
      <c r="BH668" s="177">
        <f t="shared" si="267"/>
        <v>0</v>
      </c>
      <c r="BI668" s="177">
        <f t="shared" si="268"/>
        <v>0</v>
      </c>
      <c r="BJ668" s="17" t="s">
        <v>82</v>
      </c>
      <c r="BK668" s="177">
        <f t="shared" si="269"/>
        <v>0</v>
      </c>
      <c r="BL668" s="17" t="s">
        <v>82</v>
      </c>
      <c r="BM668" s="176" t="s">
        <v>2097</v>
      </c>
    </row>
    <row r="669" spans="1:65" s="2" customFormat="1" ht="21.75" customHeight="1">
      <c r="A669" s="34"/>
      <c r="B669" s="35"/>
      <c r="C669" s="208" t="s">
        <v>2098</v>
      </c>
      <c r="D669" s="208" t="s">
        <v>1244</v>
      </c>
      <c r="E669" s="209" t="s">
        <v>2099</v>
      </c>
      <c r="F669" s="210" t="s">
        <v>2100</v>
      </c>
      <c r="G669" s="211" t="s">
        <v>118</v>
      </c>
      <c r="H669" s="212">
        <v>1</v>
      </c>
      <c r="I669" s="213"/>
      <c r="J669" s="214">
        <f t="shared" si="260"/>
        <v>0</v>
      </c>
      <c r="K669" s="210" t="s">
        <v>119</v>
      </c>
      <c r="L669" s="39"/>
      <c r="M669" s="215" t="s">
        <v>1</v>
      </c>
      <c r="N669" s="216" t="s">
        <v>39</v>
      </c>
      <c r="O669" s="71"/>
      <c r="P669" s="174">
        <f t="shared" si="261"/>
        <v>0</v>
      </c>
      <c r="Q669" s="174">
        <v>0</v>
      </c>
      <c r="R669" s="174">
        <f t="shared" si="262"/>
        <v>0</v>
      </c>
      <c r="S669" s="174">
        <v>0</v>
      </c>
      <c r="T669" s="175">
        <f t="shared" si="263"/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76" t="s">
        <v>82</v>
      </c>
      <c r="AT669" s="176" t="s">
        <v>1244</v>
      </c>
      <c r="AU669" s="176" t="s">
        <v>82</v>
      </c>
      <c r="AY669" s="17" t="s">
        <v>120</v>
      </c>
      <c r="BE669" s="177">
        <f t="shared" si="264"/>
        <v>0</v>
      </c>
      <c r="BF669" s="177">
        <f t="shared" si="265"/>
        <v>0</v>
      </c>
      <c r="BG669" s="177">
        <f t="shared" si="266"/>
        <v>0</v>
      </c>
      <c r="BH669" s="177">
        <f t="shared" si="267"/>
        <v>0</v>
      </c>
      <c r="BI669" s="177">
        <f t="shared" si="268"/>
        <v>0</v>
      </c>
      <c r="BJ669" s="17" t="s">
        <v>82</v>
      </c>
      <c r="BK669" s="177">
        <f t="shared" si="269"/>
        <v>0</v>
      </c>
      <c r="BL669" s="17" t="s">
        <v>82</v>
      </c>
      <c r="BM669" s="176" t="s">
        <v>2101</v>
      </c>
    </row>
    <row r="670" spans="1:65" s="2" customFormat="1" ht="16.5" customHeight="1">
      <c r="A670" s="34"/>
      <c r="B670" s="35"/>
      <c r="C670" s="208" t="s">
        <v>2102</v>
      </c>
      <c r="D670" s="208" t="s">
        <v>1244</v>
      </c>
      <c r="E670" s="209" t="s">
        <v>2103</v>
      </c>
      <c r="F670" s="210" t="s">
        <v>2104</v>
      </c>
      <c r="G670" s="211" t="s">
        <v>118</v>
      </c>
      <c r="H670" s="212">
        <v>1</v>
      </c>
      <c r="I670" s="213"/>
      <c r="J670" s="214">
        <f t="shared" si="260"/>
        <v>0</v>
      </c>
      <c r="K670" s="210" t="s">
        <v>119</v>
      </c>
      <c r="L670" s="39"/>
      <c r="M670" s="215" t="s">
        <v>1</v>
      </c>
      <c r="N670" s="216" t="s">
        <v>39</v>
      </c>
      <c r="O670" s="71"/>
      <c r="P670" s="174">
        <f t="shared" si="261"/>
        <v>0</v>
      </c>
      <c r="Q670" s="174">
        <v>0</v>
      </c>
      <c r="R670" s="174">
        <f t="shared" si="262"/>
        <v>0</v>
      </c>
      <c r="S670" s="174">
        <v>0</v>
      </c>
      <c r="T670" s="175">
        <f t="shared" si="263"/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176" t="s">
        <v>82</v>
      </c>
      <c r="AT670" s="176" t="s">
        <v>1244</v>
      </c>
      <c r="AU670" s="176" t="s">
        <v>82</v>
      </c>
      <c r="AY670" s="17" t="s">
        <v>120</v>
      </c>
      <c r="BE670" s="177">
        <f t="shared" si="264"/>
        <v>0</v>
      </c>
      <c r="BF670" s="177">
        <f t="shared" si="265"/>
        <v>0</v>
      </c>
      <c r="BG670" s="177">
        <f t="shared" si="266"/>
        <v>0</v>
      </c>
      <c r="BH670" s="177">
        <f t="shared" si="267"/>
        <v>0</v>
      </c>
      <c r="BI670" s="177">
        <f t="shared" si="268"/>
        <v>0</v>
      </c>
      <c r="BJ670" s="17" t="s">
        <v>82</v>
      </c>
      <c r="BK670" s="177">
        <f t="shared" si="269"/>
        <v>0</v>
      </c>
      <c r="BL670" s="17" t="s">
        <v>82</v>
      </c>
      <c r="BM670" s="176" t="s">
        <v>2105</v>
      </c>
    </row>
    <row r="671" spans="1:65" s="2" customFormat="1" ht="24.2" customHeight="1">
      <c r="A671" s="34"/>
      <c r="B671" s="35"/>
      <c r="C671" s="208" t="s">
        <v>2106</v>
      </c>
      <c r="D671" s="208" t="s">
        <v>1244</v>
      </c>
      <c r="E671" s="209" t="s">
        <v>2107</v>
      </c>
      <c r="F671" s="210" t="s">
        <v>2108</v>
      </c>
      <c r="G671" s="211" t="s">
        <v>118</v>
      </c>
      <c r="H671" s="212">
        <v>1</v>
      </c>
      <c r="I671" s="213"/>
      <c r="J671" s="214">
        <f t="shared" si="260"/>
        <v>0</v>
      </c>
      <c r="K671" s="210" t="s">
        <v>119</v>
      </c>
      <c r="L671" s="39"/>
      <c r="M671" s="215" t="s">
        <v>1</v>
      </c>
      <c r="N671" s="216" t="s">
        <v>39</v>
      </c>
      <c r="O671" s="71"/>
      <c r="P671" s="174">
        <f t="shared" si="261"/>
        <v>0</v>
      </c>
      <c r="Q671" s="174">
        <v>0</v>
      </c>
      <c r="R671" s="174">
        <f t="shared" si="262"/>
        <v>0</v>
      </c>
      <c r="S671" s="174">
        <v>0</v>
      </c>
      <c r="T671" s="175">
        <f t="shared" si="263"/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76" t="s">
        <v>82</v>
      </c>
      <c r="AT671" s="176" t="s">
        <v>1244</v>
      </c>
      <c r="AU671" s="176" t="s">
        <v>82</v>
      </c>
      <c r="AY671" s="17" t="s">
        <v>120</v>
      </c>
      <c r="BE671" s="177">
        <f t="shared" si="264"/>
        <v>0</v>
      </c>
      <c r="BF671" s="177">
        <f t="shared" si="265"/>
        <v>0</v>
      </c>
      <c r="BG671" s="177">
        <f t="shared" si="266"/>
        <v>0</v>
      </c>
      <c r="BH671" s="177">
        <f t="shared" si="267"/>
        <v>0</v>
      </c>
      <c r="BI671" s="177">
        <f t="shared" si="268"/>
        <v>0</v>
      </c>
      <c r="BJ671" s="17" t="s">
        <v>82</v>
      </c>
      <c r="BK671" s="177">
        <f t="shared" si="269"/>
        <v>0</v>
      </c>
      <c r="BL671" s="17" t="s">
        <v>82</v>
      </c>
      <c r="BM671" s="176" t="s">
        <v>2109</v>
      </c>
    </row>
    <row r="672" spans="1:65" s="2" customFormat="1" ht="24.2" customHeight="1">
      <c r="A672" s="34"/>
      <c r="B672" s="35"/>
      <c r="C672" s="208" t="s">
        <v>2110</v>
      </c>
      <c r="D672" s="208" t="s">
        <v>1244</v>
      </c>
      <c r="E672" s="209" t="s">
        <v>2111</v>
      </c>
      <c r="F672" s="210" t="s">
        <v>2112</v>
      </c>
      <c r="G672" s="211" t="s">
        <v>118</v>
      </c>
      <c r="H672" s="212">
        <v>1</v>
      </c>
      <c r="I672" s="213"/>
      <c r="J672" s="214">
        <f t="shared" si="260"/>
        <v>0</v>
      </c>
      <c r="K672" s="210" t="s">
        <v>119</v>
      </c>
      <c r="L672" s="39"/>
      <c r="M672" s="215" t="s">
        <v>1</v>
      </c>
      <c r="N672" s="216" t="s">
        <v>39</v>
      </c>
      <c r="O672" s="71"/>
      <c r="P672" s="174">
        <f t="shared" si="261"/>
        <v>0</v>
      </c>
      <c r="Q672" s="174">
        <v>0</v>
      </c>
      <c r="R672" s="174">
        <f t="shared" si="262"/>
        <v>0</v>
      </c>
      <c r="S672" s="174">
        <v>0</v>
      </c>
      <c r="T672" s="175">
        <f t="shared" si="263"/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76" t="s">
        <v>82</v>
      </c>
      <c r="AT672" s="176" t="s">
        <v>1244</v>
      </c>
      <c r="AU672" s="176" t="s">
        <v>82</v>
      </c>
      <c r="AY672" s="17" t="s">
        <v>120</v>
      </c>
      <c r="BE672" s="177">
        <f t="shared" si="264"/>
        <v>0</v>
      </c>
      <c r="BF672" s="177">
        <f t="shared" si="265"/>
        <v>0</v>
      </c>
      <c r="BG672" s="177">
        <f t="shared" si="266"/>
        <v>0</v>
      </c>
      <c r="BH672" s="177">
        <f t="shared" si="267"/>
        <v>0</v>
      </c>
      <c r="BI672" s="177">
        <f t="shared" si="268"/>
        <v>0</v>
      </c>
      <c r="BJ672" s="17" t="s">
        <v>82</v>
      </c>
      <c r="BK672" s="177">
        <f t="shared" si="269"/>
        <v>0</v>
      </c>
      <c r="BL672" s="17" t="s">
        <v>82</v>
      </c>
      <c r="BM672" s="176" t="s">
        <v>2113</v>
      </c>
    </row>
    <row r="673" spans="1:65" s="2" customFormat="1" ht="33" customHeight="1">
      <c r="A673" s="34"/>
      <c r="B673" s="35"/>
      <c r="C673" s="208" t="s">
        <v>2114</v>
      </c>
      <c r="D673" s="208" t="s">
        <v>1244</v>
      </c>
      <c r="E673" s="209" t="s">
        <v>2115</v>
      </c>
      <c r="F673" s="210" t="s">
        <v>2116</v>
      </c>
      <c r="G673" s="211" t="s">
        <v>2117</v>
      </c>
      <c r="H673" s="212">
        <v>1</v>
      </c>
      <c r="I673" s="213"/>
      <c r="J673" s="214">
        <f t="shared" si="260"/>
        <v>0</v>
      </c>
      <c r="K673" s="210" t="s">
        <v>119</v>
      </c>
      <c r="L673" s="39"/>
      <c r="M673" s="215" t="s">
        <v>1</v>
      </c>
      <c r="N673" s="216" t="s">
        <v>39</v>
      </c>
      <c r="O673" s="71"/>
      <c r="P673" s="174">
        <f t="shared" si="261"/>
        <v>0</v>
      </c>
      <c r="Q673" s="174">
        <v>0</v>
      </c>
      <c r="R673" s="174">
        <f t="shared" si="262"/>
        <v>0</v>
      </c>
      <c r="S673" s="174">
        <v>0</v>
      </c>
      <c r="T673" s="175">
        <f t="shared" si="263"/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76" t="s">
        <v>82</v>
      </c>
      <c r="AT673" s="176" t="s">
        <v>1244</v>
      </c>
      <c r="AU673" s="176" t="s">
        <v>82</v>
      </c>
      <c r="AY673" s="17" t="s">
        <v>120</v>
      </c>
      <c r="BE673" s="177">
        <f t="shared" si="264"/>
        <v>0</v>
      </c>
      <c r="BF673" s="177">
        <f t="shared" si="265"/>
        <v>0</v>
      </c>
      <c r="BG673" s="177">
        <f t="shared" si="266"/>
        <v>0</v>
      </c>
      <c r="BH673" s="177">
        <f t="shared" si="267"/>
        <v>0</v>
      </c>
      <c r="BI673" s="177">
        <f t="shared" si="268"/>
        <v>0</v>
      </c>
      <c r="BJ673" s="17" t="s">
        <v>82</v>
      </c>
      <c r="BK673" s="177">
        <f t="shared" si="269"/>
        <v>0</v>
      </c>
      <c r="BL673" s="17" t="s">
        <v>82</v>
      </c>
      <c r="BM673" s="176" t="s">
        <v>2118</v>
      </c>
    </row>
    <row r="674" spans="1:65" s="2" customFormat="1" ht="16.5" customHeight="1">
      <c r="A674" s="34"/>
      <c r="B674" s="35"/>
      <c r="C674" s="208" t="s">
        <v>2119</v>
      </c>
      <c r="D674" s="208" t="s">
        <v>1244</v>
      </c>
      <c r="E674" s="209" t="s">
        <v>2120</v>
      </c>
      <c r="F674" s="210" t="s">
        <v>2121</v>
      </c>
      <c r="G674" s="211" t="s">
        <v>118</v>
      </c>
      <c r="H674" s="212">
        <v>1</v>
      </c>
      <c r="I674" s="213"/>
      <c r="J674" s="214">
        <f t="shared" si="260"/>
        <v>0</v>
      </c>
      <c r="K674" s="210" t="s">
        <v>119</v>
      </c>
      <c r="L674" s="39"/>
      <c r="M674" s="215" t="s">
        <v>1</v>
      </c>
      <c r="N674" s="216" t="s">
        <v>39</v>
      </c>
      <c r="O674" s="71"/>
      <c r="P674" s="174">
        <f t="shared" si="261"/>
        <v>0</v>
      </c>
      <c r="Q674" s="174">
        <v>0</v>
      </c>
      <c r="R674" s="174">
        <f t="shared" si="262"/>
        <v>0</v>
      </c>
      <c r="S674" s="174">
        <v>0</v>
      </c>
      <c r="T674" s="175">
        <f t="shared" si="263"/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76" t="s">
        <v>82</v>
      </c>
      <c r="AT674" s="176" t="s">
        <v>1244</v>
      </c>
      <c r="AU674" s="176" t="s">
        <v>82</v>
      </c>
      <c r="AY674" s="17" t="s">
        <v>120</v>
      </c>
      <c r="BE674" s="177">
        <f t="shared" si="264"/>
        <v>0</v>
      </c>
      <c r="BF674" s="177">
        <f t="shared" si="265"/>
        <v>0</v>
      </c>
      <c r="BG674" s="177">
        <f t="shared" si="266"/>
        <v>0</v>
      </c>
      <c r="BH674" s="177">
        <f t="shared" si="267"/>
        <v>0</v>
      </c>
      <c r="BI674" s="177">
        <f t="shared" si="268"/>
        <v>0</v>
      </c>
      <c r="BJ674" s="17" t="s">
        <v>82</v>
      </c>
      <c r="BK674" s="177">
        <f t="shared" si="269"/>
        <v>0</v>
      </c>
      <c r="BL674" s="17" t="s">
        <v>82</v>
      </c>
      <c r="BM674" s="176" t="s">
        <v>2122</v>
      </c>
    </row>
    <row r="675" spans="1:65" s="2" customFormat="1" ht="16.5" customHeight="1">
      <c r="A675" s="34"/>
      <c r="B675" s="35"/>
      <c r="C675" s="208" t="s">
        <v>2123</v>
      </c>
      <c r="D675" s="208" t="s">
        <v>1244</v>
      </c>
      <c r="E675" s="209" t="s">
        <v>2124</v>
      </c>
      <c r="F675" s="210" t="s">
        <v>2125</v>
      </c>
      <c r="G675" s="211" t="s">
        <v>118</v>
      </c>
      <c r="H675" s="212">
        <v>1</v>
      </c>
      <c r="I675" s="213"/>
      <c r="J675" s="214">
        <f t="shared" si="260"/>
        <v>0</v>
      </c>
      <c r="K675" s="210" t="s">
        <v>119</v>
      </c>
      <c r="L675" s="39"/>
      <c r="M675" s="215" t="s">
        <v>1</v>
      </c>
      <c r="N675" s="216" t="s">
        <v>39</v>
      </c>
      <c r="O675" s="71"/>
      <c r="P675" s="174">
        <f t="shared" si="261"/>
        <v>0</v>
      </c>
      <c r="Q675" s="174">
        <v>0</v>
      </c>
      <c r="R675" s="174">
        <f t="shared" si="262"/>
        <v>0</v>
      </c>
      <c r="S675" s="174">
        <v>0</v>
      </c>
      <c r="T675" s="175">
        <f t="shared" si="263"/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76" t="s">
        <v>82</v>
      </c>
      <c r="AT675" s="176" t="s">
        <v>1244</v>
      </c>
      <c r="AU675" s="176" t="s">
        <v>82</v>
      </c>
      <c r="AY675" s="17" t="s">
        <v>120</v>
      </c>
      <c r="BE675" s="177">
        <f t="shared" si="264"/>
        <v>0</v>
      </c>
      <c r="BF675" s="177">
        <f t="shared" si="265"/>
        <v>0</v>
      </c>
      <c r="BG675" s="177">
        <f t="shared" si="266"/>
        <v>0</v>
      </c>
      <c r="BH675" s="177">
        <f t="shared" si="267"/>
        <v>0</v>
      </c>
      <c r="BI675" s="177">
        <f t="shared" si="268"/>
        <v>0</v>
      </c>
      <c r="BJ675" s="17" t="s">
        <v>82</v>
      </c>
      <c r="BK675" s="177">
        <f t="shared" si="269"/>
        <v>0</v>
      </c>
      <c r="BL675" s="17" t="s">
        <v>82</v>
      </c>
      <c r="BM675" s="176" t="s">
        <v>2126</v>
      </c>
    </row>
    <row r="676" spans="1:65" s="2" customFormat="1" ht="16.5" customHeight="1">
      <c r="A676" s="34"/>
      <c r="B676" s="35"/>
      <c r="C676" s="208" t="s">
        <v>2127</v>
      </c>
      <c r="D676" s="208" t="s">
        <v>1244</v>
      </c>
      <c r="E676" s="209" t="s">
        <v>2128</v>
      </c>
      <c r="F676" s="210" t="s">
        <v>2129</v>
      </c>
      <c r="G676" s="211" t="s">
        <v>118</v>
      </c>
      <c r="H676" s="212">
        <v>1</v>
      </c>
      <c r="I676" s="213"/>
      <c r="J676" s="214">
        <f t="shared" si="260"/>
        <v>0</v>
      </c>
      <c r="K676" s="210" t="s">
        <v>119</v>
      </c>
      <c r="L676" s="39"/>
      <c r="M676" s="215" t="s">
        <v>1</v>
      </c>
      <c r="N676" s="216" t="s">
        <v>39</v>
      </c>
      <c r="O676" s="71"/>
      <c r="P676" s="174">
        <f t="shared" si="261"/>
        <v>0</v>
      </c>
      <c r="Q676" s="174">
        <v>0</v>
      </c>
      <c r="R676" s="174">
        <f t="shared" si="262"/>
        <v>0</v>
      </c>
      <c r="S676" s="174">
        <v>0</v>
      </c>
      <c r="T676" s="175">
        <f t="shared" si="263"/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76" t="s">
        <v>82</v>
      </c>
      <c r="AT676" s="176" t="s">
        <v>1244</v>
      </c>
      <c r="AU676" s="176" t="s">
        <v>82</v>
      </c>
      <c r="AY676" s="17" t="s">
        <v>120</v>
      </c>
      <c r="BE676" s="177">
        <f t="shared" si="264"/>
        <v>0</v>
      </c>
      <c r="BF676" s="177">
        <f t="shared" si="265"/>
        <v>0</v>
      </c>
      <c r="BG676" s="177">
        <f t="shared" si="266"/>
        <v>0</v>
      </c>
      <c r="BH676" s="177">
        <f t="shared" si="267"/>
        <v>0</v>
      </c>
      <c r="BI676" s="177">
        <f t="shared" si="268"/>
        <v>0</v>
      </c>
      <c r="BJ676" s="17" t="s">
        <v>82</v>
      </c>
      <c r="BK676" s="177">
        <f t="shared" si="269"/>
        <v>0</v>
      </c>
      <c r="BL676" s="17" t="s">
        <v>82</v>
      </c>
      <c r="BM676" s="176" t="s">
        <v>2130</v>
      </c>
    </row>
    <row r="677" spans="1:65" s="2" customFormat="1" ht="16.5" customHeight="1">
      <c r="A677" s="34"/>
      <c r="B677" s="35"/>
      <c r="C677" s="208" t="s">
        <v>2131</v>
      </c>
      <c r="D677" s="208" t="s">
        <v>1244</v>
      </c>
      <c r="E677" s="209" t="s">
        <v>2132</v>
      </c>
      <c r="F677" s="210" t="s">
        <v>2133</v>
      </c>
      <c r="G677" s="211" t="s">
        <v>675</v>
      </c>
      <c r="H677" s="212">
        <v>1</v>
      </c>
      <c r="I677" s="213"/>
      <c r="J677" s="214">
        <f t="shared" si="260"/>
        <v>0</v>
      </c>
      <c r="K677" s="210" t="s">
        <v>119</v>
      </c>
      <c r="L677" s="39"/>
      <c r="M677" s="215" t="s">
        <v>1</v>
      </c>
      <c r="N677" s="216" t="s">
        <v>39</v>
      </c>
      <c r="O677" s="71"/>
      <c r="P677" s="174">
        <f t="shared" si="261"/>
        <v>0</v>
      </c>
      <c r="Q677" s="174">
        <v>0</v>
      </c>
      <c r="R677" s="174">
        <f t="shared" si="262"/>
        <v>0</v>
      </c>
      <c r="S677" s="174">
        <v>0</v>
      </c>
      <c r="T677" s="175">
        <f t="shared" si="263"/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76" t="s">
        <v>82</v>
      </c>
      <c r="AT677" s="176" t="s">
        <v>1244</v>
      </c>
      <c r="AU677" s="176" t="s">
        <v>82</v>
      </c>
      <c r="AY677" s="17" t="s">
        <v>120</v>
      </c>
      <c r="BE677" s="177">
        <f t="shared" si="264"/>
        <v>0</v>
      </c>
      <c r="BF677" s="177">
        <f t="shared" si="265"/>
        <v>0</v>
      </c>
      <c r="BG677" s="177">
        <f t="shared" si="266"/>
        <v>0</v>
      </c>
      <c r="BH677" s="177">
        <f t="shared" si="267"/>
        <v>0</v>
      </c>
      <c r="BI677" s="177">
        <f t="shared" si="268"/>
        <v>0</v>
      </c>
      <c r="BJ677" s="17" t="s">
        <v>82</v>
      </c>
      <c r="BK677" s="177">
        <f t="shared" si="269"/>
        <v>0</v>
      </c>
      <c r="BL677" s="17" t="s">
        <v>82</v>
      </c>
      <c r="BM677" s="176" t="s">
        <v>2134</v>
      </c>
    </row>
    <row r="678" spans="1:65" s="2" customFormat="1" ht="24.2" customHeight="1">
      <c r="A678" s="34"/>
      <c r="B678" s="35"/>
      <c r="C678" s="208" t="s">
        <v>2135</v>
      </c>
      <c r="D678" s="208" t="s">
        <v>1244</v>
      </c>
      <c r="E678" s="209" t="s">
        <v>2136</v>
      </c>
      <c r="F678" s="210" t="s">
        <v>2137</v>
      </c>
      <c r="G678" s="211" t="s">
        <v>2117</v>
      </c>
      <c r="H678" s="212">
        <v>1</v>
      </c>
      <c r="I678" s="213"/>
      <c r="J678" s="214">
        <f t="shared" si="260"/>
        <v>0</v>
      </c>
      <c r="K678" s="210" t="s">
        <v>119</v>
      </c>
      <c r="L678" s="39"/>
      <c r="M678" s="215" t="s">
        <v>1</v>
      </c>
      <c r="N678" s="216" t="s">
        <v>39</v>
      </c>
      <c r="O678" s="71"/>
      <c r="P678" s="174">
        <f t="shared" si="261"/>
        <v>0</v>
      </c>
      <c r="Q678" s="174">
        <v>0</v>
      </c>
      <c r="R678" s="174">
        <f t="shared" si="262"/>
        <v>0</v>
      </c>
      <c r="S678" s="174">
        <v>0</v>
      </c>
      <c r="T678" s="175">
        <f t="shared" si="263"/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76" t="s">
        <v>82</v>
      </c>
      <c r="AT678" s="176" t="s">
        <v>1244</v>
      </c>
      <c r="AU678" s="176" t="s">
        <v>82</v>
      </c>
      <c r="AY678" s="17" t="s">
        <v>120</v>
      </c>
      <c r="BE678" s="177">
        <f t="shared" si="264"/>
        <v>0</v>
      </c>
      <c r="BF678" s="177">
        <f t="shared" si="265"/>
        <v>0</v>
      </c>
      <c r="BG678" s="177">
        <f t="shared" si="266"/>
        <v>0</v>
      </c>
      <c r="BH678" s="177">
        <f t="shared" si="267"/>
        <v>0</v>
      </c>
      <c r="BI678" s="177">
        <f t="shared" si="268"/>
        <v>0</v>
      </c>
      <c r="BJ678" s="17" t="s">
        <v>82</v>
      </c>
      <c r="BK678" s="177">
        <f t="shared" si="269"/>
        <v>0</v>
      </c>
      <c r="BL678" s="17" t="s">
        <v>82</v>
      </c>
      <c r="BM678" s="176" t="s">
        <v>2138</v>
      </c>
    </row>
    <row r="679" spans="1:65" s="2" customFormat="1" ht="16.5" customHeight="1">
      <c r="A679" s="34"/>
      <c r="B679" s="35"/>
      <c r="C679" s="208" t="s">
        <v>2139</v>
      </c>
      <c r="D679" s="208" t="s">
        <v>1244</v>
      </c>
      <c r="E679" s="209" t="s">
        <v>2140</v>
      </c>
      <c r="F679" s="210" t="s">
        <v>2141</v>
      </c>
      <c r="G679" s="211" t="s">
        <v>118</v>
      </c>
      <c r="H679" s="212">
        <v>1</v>
      </c>
      <c r="I679" s="213"/>
      <c r="J679" s="214">
        <f t="shared" si="260"/>
        <v>0</v>
      </c>
      <c r="K679" s="210" t="s">
        <v>119</v>
      </c>
      <c r="L679" s="39"/>
      <c r="M679" s="215" t="s">
        <v>1</v>
      </c>
      <c r="N679" s="216" t="s">
        <v>39</v>
      </c>
      <c r="O679" s="71"/>
      <c r="P679" s="174">
        <f t="shared" si="261"/>
        <v>0</v>
      </c>
      <c r="Q679" s="174">
        <v>0</v>
      </c>
      <c r="R679" s="174">
        <f t="shared" si="262"/>
        <v>0</v>
      </c>
      <c r="S679" s="174">
        <v>0</v>
      </c>
      <c r="T679" s="175">
        <f t="shared" si="263"/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76" t="s">
        <v>82</v>
      </c>
      <c r="AT679" s="176" t="s">
        <v>1244</v>
      </c>
      <c r="AU679" s="176" t="s">
        <v>82</v>
      </c>
      <c r="AY679" s="17" t="s">
        <v>120</v>
      </c>
      <c r="BE679" s="177">
        <f t="shared" si="264"/>
        <v>0</v>
      </c>
      <c r="BF679" s="177">
        <f t="shared" si="265"/>
        <v>0</v>
      </c>
      <c r="BG679" s="177">
        <f t="shared" si="266"/>
        <v>0</v>
      </c>
      <c r="BH679" s="177">
        <f t="shared" si="267"/>
        <v>0</v>
      </c>
      <c r="BI679" s="177">
        <f t="shared" si="268"/>
        <v>0</v>
      </c>
      <c r="BJ679" s="17" t="s">
        <v>82</v>
      </c>
      <c r="BK679" s="177">
        <f t="shared" si="269"/>
        <v>0</v>
      </c>
      <c r="BL679" s="17" t="s">
        <v>82</v>
      </c>
      <c r="BM679" s="176" t="s">
        <v>2142</v>
      </c>
    </row>
    <row r="680" spans="1:65" s="2" customFormat="1" ht="16.5" customHeight="1">
      <c r="A680" s="34"/>
      <c r="B680" s="35"/>
      <c r="C680" s="208" t="s">
        <v>2143</v>
      </c>
      <c r="D680" s="208" t="s">
        <v>1244</v>
      </c>
      <c r="E680" s="209" t="s">
        <v>2144</v>
      </c>
      <c r="F680" s="210" t="s">
        <v>2145</v>
      </c>
      <c r="G680" s="211" t="s">
        <v>118</v>
      </c>
      <c r="H680" s="212">
        <v>1</v>
      </c>
      <c r="I680" s="213"/>
      <c r="J680" s="214">
        <f t="shared" si="260"/>
        <v>0</v>
      </c>
      <c r="K680" s="210" t="s">
        <v>119</v>
      </c>
      <c r="L680" s="39"/>
      <c r="M680" s="215" t="s">
        <v>1</v>
      </c>
      <c r="N680" s="216" t="s">
        <v>39</v>
      </c>
      <c r="O680" s="71"/>
      <c r="P680" s="174">
        <f t="shared" si="261"/>
        <v>0</v>
      </c>
      <c r="Q680" s="174">
        <v>0</v>
      </c>
      <c r="R680" s="174">
        <f t="shared" si="262"/>
        <v>0</v>
      </c>
      <c r="S680" s="174">
        <v>0</v>
      </c>
      <c r="T680" s="175">
        <f t="shared" si="263"/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76" t="s">
        <v>82</v>
      </c>
      <c r="AT680" s="176" t="s">
        <v>1244</v>
      </c>
      <c r="AU680" s="176" t="s">
        <v>82</v>
      </c>
      <c r="AY680" s="17" t="s">
        <v>120</v>
      </c>
      <c r="BE680" s="177">
        <f t="shared" si="264"/>
        <v>0</v>
      </c>
      <c r="BF680" s="177">
        <f t="shared" si="265"/>
        <v>0</v>
      </c>
      <c r="BG680" s="177">
        <f t="shared" si="266"/>
        <v>0</v>
      </c>
      <c r="BH680" s="177">
        <f t="shared" si="267"/>
        <v>0</v>
      </c>
      <c r="BI680" s="177">
        <f t="shared" si="268"/>
        <v>0</v>
      </c>
      <c r="BJ680" s="17" t="s">
        <v>82</v>
      </c>
      <c r="BK680" s="177">
        <f t="shared" si="269"/>
        <v>0</v>
      </c>
      <c r="BL680" s="17" t="s">
        <v>82</v>
      </c>
      <c r="BM680" s="176" t="s">
        <v>2146</v>
      </c>
    </row>
    <row r="681" spans="1:65" s="2" customFormat="1" ht="16.5" customHeight="1">
      <c r="A681" s="34"/>
      <c r="B681" s="35"/>
      <c r="C681" s="208" t="s">
        <v>2147</v>
      </c>
      <c r="D681" s="208" t="s">
        <v>1244</v>
      </c>
      <c r="E681" s="209" t="s">
        <v>2148</v>
      </c>
      <c r="F681" s="210" t="s">
        <v>2149</v>
      </c>
      <c r="G681" s="211" t="s">
        <v>118</v>
      </c>
      <c r="H681" s="212">
        <v>1</v>
      </c>
      <c r="I681" s="213"/>
      <c r="J681" s="214">
        <f t="shared" si="260"/>
        <v>0</v>
      </c>
      <c r="K681" s="210" t="s">
        <v>119</v>
      </c>
      <c r="L681" s="39"/>
      <c r="M681" s="215" t="s">
        <v>1</v>
      </c>
      <c r="N681" s="216" t="s">
        <v>39</v>
      </c>
      <c r="O681" s="71"/>
      <c r="P681" s="174">
        <f t="shared" si="261"/>
        <v>0</v>
      </c>
      <c r="Q681" s="174">
        <v>0</v>
      </c>
      <c r="R681" s="174">
        <f t="shared" si="262"/>
        <v>0</v>
      </c>
      <c r="S681" s="174">
        <v>0</v>
      </c>
      <c r="T681" s="175">
        <f t="shared" si="263"/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76" t="s">
        <v>82</v>
      </c>
      <c r="AT681" s="176" t="s">
        <v>1244</v>
      </c>
      <c r="AU681" s="176" t="s">
        <v>82</v>
      </c>
      <c r="AY681" s="17" t="s">
        <v>120</v>
      </c>
      <c r="BE681" s="177">
        <f t="shared" si="264"/>
        <v>0</v>
      </c>
      <c r="BF681" s="177">
        <f t="shared" si="265"/>
        <v>0</v>
      </c>
      <c r="BG681" s="177">
        <f t="shared" si="266"/>
        <v>0</v>
      </c>
      <c r="BH681" s="177">
        <f t="shared" si="267"/>
        <v>0</v>
      </c>
      <c r="BI681" s="177">
        <f t="shared" si="268"/>
        <v>0</v>
      </c>
      <c r="BJ681" s="17" t="s">
        <v>82</v>
      </c>
      <c r="BK681" s="177">
        <f t="shared" si="269"/>
        <v>0</v>
      </c>
      <c r="BL681" s="17" t="s">
        <v>82</v>
      </c>
      <c r="BM681" s="176" t="s">
        <v>2150</v>
      </c>
    </row>
    <row r="682" spans="1:65" s="2" customFormat="1" ht="16.5" customHeight="1">
      <c r="A682" s="34"/>
      <c r="B682" s="35"/>
      <c r="C682" s="208" t="s">
        <v>2151</v>
      </c>
      <c r="D682" s="208" t="s">
        <v>1244</v>
      </c>
      <c r="E682" s="209" t="s">
        <v>2152</v>
      </c>
      <c r="F682" s="210" t="s">
        <v>2153</v>
      </c>
      <c r="G682" s="211" t="s">
        <v>675</v>
      </c>
      <c r="H682" s="212">
        <v>1</v>
      </c>
      <c r="I682" s="213"/>
      <c r="J682" s="214">
        <f t="shared" si="260"/>
        <v>0</v>
      </c>
      <c r="K682" s="210" t="s">
        <v>119</v>
      </c>
      <c r="L682" s="39"/>
      <c r="M682" s="217" t="s">
        <v>1</v>
      </c>
      <c r="N682" s="218" t="s">
        <v>39</v>
      </c>
      <c r="O682" s="219"/>
      <c r="P682" s="220">
        <f t="shared" si="261"/>
        <v>0</v>
      </c>
      <c r="Q682" s="220">
        <v>0</v>
      </c>
      <c r="R682" s="220">
        <f t="shared" si="262"/>
        <v>0</v>
      </c>
      <c r="S682" s="220">
        <v>0</v>
      </c>
      <c r="T682" s="221">
        <f t="shared" si="263"/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76" t="s">
        <v>82</v>
      </c>
      <c r="AT682" s="176" t="s">
        <v>1244</v>
      </c>
      <c r="AU682" s="176" t="s">
        <v>82</v>
      </c>
      <c r="AY682" s="17" t="s">
        <v>120</v>
      </c>
      <c r="BE682" s="177">
        <f t="shared" si="264"/>
        <v>0</v>
      </c>
      <c r="BF682" s="177">
        <f t="shared" si="265"/>
        <v>0</v>
      </c>
      <c r="BG682" s="177">
        <f t="shared" si="266"/>
        <v>0</v>
      </c>
      <c r="BH682" s="177">
        <f t="shared" si="267"/>
        <v>0</v>
      </c>
      <c r="BI682" s="177">
        <f t="shared" si="268"/>
        <v>0</v>
      </c>
      <c r="BJ682" s="17" t="s">
        <v>82</v>
      </c>
      <c r="BK682" s="177">
        <f t="shared" si="269"/>
        <v>0</v>
      </c>
      <c r="BL682" s="17" t="s">
        <v>82</v>
      </c>
      <c r="BM682" s="176" t="s">
        <v>2154</v>
      </c>
    </row>
    <row r="683" spans="1:65" s="2" customFormat="1" ht="6.95" customHeight="1">
      <c r="A683" s="34"/>
      <c r="B683" s="54"/>
      <c r="C683" s="55"/>
      <c r="D683" s="55"/>
      <c r="E683" s="55"/>
      <c r="F683" s="55"/>
      <c r="G683" s="55"/>
      <c r="H683" s="55"/>
      <c r="I683" s="55"/>
      <c r="J683" s="55"/>
      <c r="K683" s="55"/>
      <c r="L683" s="39"/>
      <c r="M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</row>
  </sheetData>
  <sheetProtection algorithmName="SHA-512" hashValue="aJIM2EkqCiC/YX4kUptzvoYbFJQTOemuJsupdLh8KPYxEUb0zlZclMUZKzyGYHDbYdoaZCJMGtdDdEvL88FIXw==" saltValue="+84xEX2sFpklVZoGLa9YjKiVr1qEOMvz7u15xS8LMfGsdy7oiY9ASGpTgJ8WaE8mVPWAemmXkYKtQ9LeH+/ZqQ==" spinCount="100000" sheet="1" objects="1" scenarios="1" formatColumns="0" formatRows="0" autoFilter="0"/>
  <autoFilter ref="C116:K682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1"/>
  <sheetViews>
    <sheetView showGridLines="0" tabSelected="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88</v>
      </c>
      <c r="AZ2" s="222" t="s">
        <v>2155</v>
      </c>
      <c r="BA2" s="222" t="s">
        <v>2156</v>
      </c>
      <c r="BB2" s="222" t="s">
        <v>1</v>
      </c>
      <c r="BC2" s="222" t="s">
        <v>8</v>
      </c>
      <c r="BD2" s="222" t="s">
        <v>84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  <c r="AZ3" s="222" t="s">
        <v>2157</v>
      </c>
      <c r="BA3" s="222" t="s">
        <v>2158</v>
      </c>
      <c r="BB3" s="222" t="s">
        <v>1</v>
      </c>
      <c r="BC3" s="222" t="s">
        <v>2159</v>
      </c>
      <c r="BD3" s="222" t="s">
        <v>84</v>
      </c>
    </row>
    <row r="4" spans="1:56" s="1" customFormat="1" ht="24.95" customHeight="1">
      <c r="B4" s="20"/>
      <c r="D4" s="110" t="s">
        <v>92</v>
      </c>
      <c r="L4" s="20"/>
      <c r="M4" s="111" t="s">
        <v>10</v>
      </c>
      <c r="AT4" s="17" t="s">
        <v>4</v>
      </c>
      <c r="AZ4" s="222" t="s">
        <v>2160</v>
      </c>
      <c r="BA4" s="222" t="s">
        <v>2161</v>
      </c>
      <c r="BB4" s="222" t="s">
        <v>1</v>
      </c>
      <c r="BC4" s="222" t="s">
        <v>240</v>
      </c>
      <c r="BD4" s="222" t="s">
        <v>84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297" t="str">
        <f>'Rekapitulace stavby'!K6</f>
        <v>Oprava IP technologií OŘ Brno 2024-2028</v>
      </c>
      <c r="F7" s="298"/>
      <c r="G7" s="298"/>
      <c r="H7" s="298"/>
      <c r="L7" s="20"/>
    </row>
    <row r="8" spans="1:56" s="2" customFormat="1" ht="12" customHeight="1">
      <c r="A8" s="34"/>
      <c r="B8" s="39"/>
      <c r="C8" s="34"/>
      <c r="D8" s="112" t="s">
        <v>93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299" t="s">
        <v>2162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ROUND((SUM(BE120:BE140)),  2)</f>
        <v>0</v>
      </c>
      <c r="G33" s="34"/>
      <c r="H33" s="34"/>
      <c r="I33" s="124">
        <v>0.21</v>
      </c>
      <c r="J33" s="123">
        <f>ROUND(((SUM(BE120:BE140))*I33),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ROUND((SUM(BF120:BF140)),  2)</f>
        <v>0</v>
      </c>
      <c r="G34" s="34"/>
      <c r="H34" s="34"/>
      <c r="I34" s="124">
        <v>0.12</v>
      </c>
      <c r="J34" s="123">
        <f>ROUND(((SUM(BF120:BF140))*I34),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ROUND((SUM(BG120:BG140)),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ROUND((SUM(BH120:BH140)),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ROUND((SUM(BI120:BI140)),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47</v>
      </c>
      <c r="E50" s="133"/>
      <c r="F50" s="133"/>
      <c r="G50" s="132" t="s">
        <v>48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49</v>
      </c>
      <c r="E61" s="135"/>
      <c r="F61" s="136" t="s">
        <v>50</v>
      </c>
      <c r="G61" s="134" t="s">
        <v>49</v>
      </c>
      <c r="H61" s="135"/>
      <c r="I61" s="135"/>
      <c r="J61" s="137" t="s">
        <v>50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51</v>
      </c>
      <c r="E65" s="138"/>
      <c r="F65" s="138"/>
      <c r="G65" s="132" t="s">
        <v>52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49</v>
      </c>
      <c r="E76" s="135"/>
      <c r="F76" s="136" t="s">
        <v>50</v>
      </c>
      <c r="G76" s="134" t="s">
        <v>49</v>
      </c>
      <c r="H76" s="135"/>
      <c r="I76" s="135"/>
      <c r="J76" s="137" t="s">
        <v>50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Oprava IP technologií OŘ Brno 2024-2028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02 - Zemní práce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22. 3. 2024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97</v>
      </c>
      <c r="D94" s="144"/>
      <c r="E94" s="144"/>
      <c r="F94" s="144"/>
      <c r="G94" s="144"/>
      <c r="H94" s="144"/>
      <c r="I94" s="144"/>
      <c r="J94" s="145" t="s">
        <v>98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2163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3" customFormat="1" ht="19.899999999999999" customHeight="1">
      <c r="B98" s="223"/>
      <c r="C98" s="224"/>
      <c r="D98" s="225" t="s">
        <v>2164</v>
      </c>
      <c r="E98" s="226"/>
      <c r="F98" s="226"/>
      <c r="G98" s="226"/>
      <c r="H98" s="226"/>
      <c r="I98" s="226"/>
      <c r="J98" s="227">
        <f>J122</f>
        <v>0</v>
      </c>
      <c r="K98" s="224"/>
      <c r="L98" s="228"/>
    </row>
    <row r="99" spans="1:31" s="9" customFormat="1" ht="24.95" customHeight="1">
      <c r="B99" s="147"/>
      <c r="C99" s="148"/>
      <c r="D99" s="149" t="s">
        <v>2165</v>
      </c>
      <c r="E99" s="150"/>
      <c r="F99" s="150"/>
      <c r="G99" s="150"/>
      <c r="H99" s="150"/>
      <c r="I99" s="150"/>
      <c r="J99" s="151">
        <f>J123</f>
        <v>0</v>
      </c>
      <c r="K99" s="148"/>
      <c r="L99" s="152"/>
    </row>
    <row r="100" spans="1:31" s="13" customFormat="1" ht="19.899999999999999" customHeight="1">
      <c r="B100" s="223"/>
      <c r="C100" s="224"/>
      <c r="D100" s="225" t="s">
        <v>2166</v>
      </c>
      <c r="E100" s="226"/>
      <c r="F100" s="226"/>
      <c r="G100" s="226"/>
      <c r="H100" s="226"/>
      <c r="I100" s="226"/>
      <c r="J100" s="227">
        <f>J124</f>
        <v>0</v>
      </c>
      <c r="K100" s="224"/>
      <c r="L100" s="22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102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4" t="str">
        <f>E7</f>
        <v>Oprava IP technologií OŘ Brno 2024-2028</v>
      </c>
      <c r="F110" s="305"/>
      <c r="G110" s="305"/>
      <c r="H110" s="305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93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5" t="str">
        <f>E9</f>
        <v>02 - Zemní práce</v>
      </c>
      <c r="F112" s="306"/>
      <c r="G112" s="306"/>
      <c r="H112" s="30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 t="str">
        <f>IF(J12="","",J12)</f>
        <v>22. 3. 2024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 xml:space="preserve"> </v>
      </c>
      <c r="G116" s="36"/>
      <c r="H116" s="36"/>
      <c r="I116" s="29" t="s">
        <v>29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31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0" customFormat="1" ht="29.25" customHeight="1">
      <c r="A119" s="153"/>
      <c r="B119" s="154"/>
      <c r="C119" s="155" t="s">
        <v>103</v>
      </c>
      <c r="D119" s="156" t="s">
        <v>59</v>
      </c>
      <c r="E119" s="156" t="s">
        <v>55</v>
      </c>
      <c r="F119" s="156" t="s">
        <v>56</v>
      </c>
      <c r="G119" s="156" t="s">
        <v>104</v>
      </c>
      <c r="H119" s="156" t="s">
        <v>105</v>
      </c>
      <c r="I119" s="156" t="s">
        <v>106</v>
      </c>
      <c r="J119" s="156" t="s">
        <v>98</v>
      </c>
      <c r="K119" s="157" t="s">
        <v>107</v>
      </c>
      <c r="L119" s="158"/>
      <c r="M119" s="75" t="s">
        <v>1</v>
      </c>
      <c r="N119" s="76" t="s">
        <v>38</v>
      </c>
      <c r="O119" s="76" t="s">
        <v>108</v>
      </c>
      <c r="P119" s="76" t="s">
        <v>109</v>
      </c>
      <c r="Q119" s="76" t="s">
        <v>110</v>
      </c>
      <c r="R119" s="76" t="s">
        <v>111</v>
      </c>
      <c r="S119" s="76" t="s">
        <v>112</v>
      </c>
      <c r="T119" s="77" t="s">
        <v>113</v>
      </c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</row>
    <row r="120" spans="1:65" s="2" customFormat="1" ht="22.9" customHeight="1">
      <c r="A120" s="34"/>
      <c r="B120" s="35"/>
      <c r="C120" s="82" t="s">
        <v>114</v>
      </c>
      <c r="D120" s="36"/>
      <c r="E120" s="36"/>
      <c r="F120" s="36"/>
      <c r="G120" s="36"/>
      <c r="H120" s="36"/>
      <c r="I120" s="36"/>
      <c r="J120" s="159">
        <f>BK120</f>
        <v>0</v>
      </c>
      <c r="K120" s="36"/>
      <c r="L120" s="39"/>
      <c r="M120" s="78"/>
      <c r="N120" s="160"/>
      <c r="O120" s="79"/>
      <c r="P120" s="161">
        <f>P121+P123</f>
        <v>0</v>
      </c>
      <c r="Q120" s="79"/>
      <c r="R120" s="161">
        <f>R121+R123</f>
        <v>2.64E-2</v>
      </c>
      <c r="S120" s="79"/>
      <c r="T120" s="162">
        <f>T121+T123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73</v>
      </c>
      <c r="AU120" s="17" t="s">
        <v>100</v>
      </c>
      <c r="BK120" s="163">
        <f>BK121+BK123</f>
        <v>0</v>
      </c>
    </row>
    <row r="121" spans="1:65" s="12" customFormat="1" ht="25.9" customHeight="1">
      <c r="B121" s="194"/>
      <c r="C121" s="195"/>
      <c r="D121" s="196" t="s">
        <v>73</v>
      </c>
      <c r="E121" s="197" t="s">
        <v>2167</v>
      </c>
      <c r="F121" s="197" t="s">
        <v>2168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</f>
        <v>0</v>
      </c>
      <c r="Q121" s="202"/>
      <c r="R121" s="203">
        <f>R122</f>
        <v>0</v>
      </c>
      <c r="S121" s="202"/>
      <c r="T121" s="204">
        <f>T122</f>
        <v>0</v>
      </c>
      <c r="AR121" s="205" t="s">
        <v>82</v>
      </c>
      <c r="AT121" s="206" t="s">
        <v>73</v>
      </c>
      <c r="AU121" s="206" t="s">
        <v>74</v>
      </c>
      <c r="AY121" s="205" t="s">
        <v>120</v>
      </c>
      <c r="BK121" s="207">
        <f>BK122</f>
        <v>0</v>
      </c>
    </row>
    <row r="122" spans="1:65" s="12" customFormat="1" ht="22.9" customHeight="1">
      <c r="B122" s="194"/>
      <c r="C122" s="195"/>
      <c r="D122" s="196" t="s">
        <v>73</v>
      </c>
      <c r="E122" s="229" t="s">
        <v>82</v>
      </c>
      <c r="F122" s="229" t="s">
        <v>86</v>
      </c>
      <c r="G122" s="195"/>
      <c r="H122" s="195"/>
      <c r="I122" s="198"/>
      <c r="J122" s="230">
        <f>BK122</f>
        <v>0</v>
      </c>
      <c r="K122" s="195"/>
      <c r="L122" s="200"/>
      <c r="M122" s="201"/>
      <c r="N122" s="202"/>
      <c r="O122" s="202"/>
      <c r="P122" s="203">
        <v>0</v>
      </c>
      <c r="Q122" s="202"/>
      <c r="R122" s="203">
        <v>0</v>
      </c>
      <c r="S122" s="202"/>
      <c r="T122" s="204">
        <v>0</v>
      </c>
      <c r="AR122" s="205" t="s">
        <v>82</v>
      </c>
      <c r="AT122" s="206" t="s">
        <v>73</v>
      </c>
      <c r="AU122" s="206" t="s">
        <v>82</v>
      </c>
      <c r="AY122" s="205" t="s">
        <v>120</v>
      </c>
      <c r="BK122" s="207">
        <v>0</v>
      </c>
    </row>
    <row r="123" spans="1:65" s="12" customFormat="1" ht="25.9" customHeight="1">
      <c r="B123" s="194"/>
      <c r="C123" s="195"/>
      <c r="D123" s="196" t="s">
        <v>73</v>
      </c>
      <c r="E123" s="197" t="s">
        <v>115</v>
      </c>
      <c r="F123" s="197" t="s">
        <v>2169</v>
      </c>
      <c r="G123" s="195"/>
      <c r="H123" s="195"/>
      <c r="I123" s="198"/>
      <c r="J123" s="199">
        <f>BK123</f>
        <v>0</v>
      </c>
      <c r="K123" s="195"/>
      <c r="L123" s="200"/>
      <c r="M123" s="201"/>
      <c r="N123" s="202"/>
      <c r="O123" s="202"/>
      <c r="P123" s="203">
        <f>P124</f>
        <v>0</v>
      </c>
      <c r="Q123" s="202"/>
      <c r="R123" s="203">
        <f>R124</f>
        <v>2.64E-2</v>
      </c>
      <c r="S123" s="202"/>
      <c r="T123" s="204">
        <f>T124</f>
        <v>0</v>
      </c>
      <c r="AR123" s="205" t="s">
        <v>127</v>
      </c>
      <c r="AT123" s="206" t="s">
        <v>73</v>
      </c>
      <c r="AU123" s="206" t="s">
        <v>74</v>
      </c>
      <c r="AY123" s="205" t="s">
        <v>120</v>
      </c>
      <c r="BK123" s="207">
        <f>BK124</f>
        <v>0</v>
      </c>
    </row>
    <row r="124" spans="1:65" s="12" customFormat="1" ht="22.9" customHeight="1">
      <c r="B124" s="194"/>
      <c r="C124" s="195"/>
      <c r="D124" s="196" t="s">
        <v>73</v>
      </c>
      <c r="E124" s="229" t="s">
        <v>2170</v>
      </c>
      <c r="F124" s="229" t="s">
        <v>2171</v>
      </c>
      <c r="G124" s="195"/>
      <c r="H124" s="195"/>
      <c r="I124" s="198"/>
      <c r="J124" s="230">
        <f>BK124</f>
        <v>0</v>
      </c>
      <c r="K124" s="195"/>
      <c r="L124" s="200"/>
      <c r="M124" s="201"/>
      <c r="N124" s="202"/>
      <c r="O124" s="202"/>
      <c r="P124" s="203">
        <f>SUM(P125:P140)</f>
        <v>0</v>
      </c>
      <c r="Q124" s="202"/>
      <c r="R124" s="203">
        <f>SUM(R125:R140)</f>
        <v>2.64E-2</v>
      </c>
      <c r="S124" s="202"/>
      <c r="T124" s="204">
        <f>SUM(T125:T140)</f>
        <v>0</v>
      </c>
      <c r="AR124" s="205" t="s">
        <v>127</v>
      </c>
      <c r="AT124" s="206" t="s">
        <v>73</v>
      </c>
      <c r="AU124" s="206" t="s">
        <v>82</v>
      </c>
      <c r="AY124" s="205" t="s">
        <v>120</v>
      </c>
      <c r="BK124" s="207">
        <f>SUM(BK125:BK140)</f>
        <v>0</v>
      </c>
    </row>
    <row r="125" spans="1:65" s="2" customFormat="1" ht="24.2" customHeight="1">
      <c r="A125" s="34"/>
      <c r="B125" s="35"/>
      <c r="C125" s="208" t="s">
        <v>82</v>
      </c>
      <c r="D125" s="208" t="s">
        <v>1244</v>
      </c>
      <c r="E125" s="209" t="s">
        <v>2172</v>
      </c>
      <c r="F125" s="210" t="s">
        <v>2173</v>
      </c>
      <c r="G125" s="211" t="s">
        <v>2174</v>
      </c>
      <c r="H125" s="212">
        <v>3</v>
      </c>
      <c r="I125" s="213"/>
      <c r="J125" s="214">
        <f>ROUND(I125*H125,2)</f>
        <v>0</v>
      </c>
      <c r="K125" s="210" t="s">
        <v>2175</v>
      </c>
      <c r="L125" s="39"/>
      <c r="M125" s="215" t="s">
        <v>1</v>
      </c>
      <c r="N125" s="216" t="s">
        <v>39</v>
      </c>
      <c r="O125" s="71"/>
      <c r="P125" s="174">
        <f>O125*H125</f>
        <v>0</v>
      </c>
      <c r="Q125" s="174">
        <v>8.8000000000000005E-3</v>
      </c>
      <c r="R125" s="174">
        <f>Q125*H125</f>
        <v>2.64E-2</v>
      </c>
      <c r="S125" s="174">
        <v>0</v>
      </c>
      <c r="T125" s="17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6" t="s">
        <v>379</v>
      </c>
      <c r="AT125" s="176" t="s">
        <v>1244</v>
      </c>
      <c r="AU125" s="176" t="s">
        <v>84</v>
      </c>
      <c r="AY125" s="17" t="s">
        <v>120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7" t="s">
        <v>82</v>
      </c>
      <c r="BK125" s="177">
        <f>ROUND(I125*H125,2)</f>
        <v>0</v>
      </c>
      <c r="BL125" s="17" t="s">
        <v>379</v>
      </c>
      <c r="BM125" s="176" t="s">
        <v>2176</v>
      </c>
    </row>
    <row r="126" spans="1:65" s="2" customFormat="1" ht="24.2" customHeight="1">
      <c r="A126" s="34"/>
      <c r="B126" s="35"/>
      <c r="C126" s="208" t="s">
        <v>84</v>
      </c>
      <c r="D126" s="208" t="s">
        <v>1244</v>
      </c>
      <c r="E126" s="209" t="s">
        <v>2177</v>
      </c>
      <c r="F126" s="210" t="s">
        <v>2178</v>
      </c>
      <c r="G126" s="211" t="s">
        <v>2179</v>
      </c>
      <c r="H126" s="212">
        <v>24</v>
      </c>
      <c r="I126" s="213"/>
      <c r="J126" s="214">
        <f>ROUND(I126*H126,2)</f>
        <v>0</v>
      </c>
      <c r="K126" s="210" t="s">
        <v>2175</v>
      </c>
      <c r="L126" s="39"/>
      <c r="M126" s="215" t="s">
        <v>1</v>
      </c>
      <c r="N126" s="216" t="s">
        <v>39</v>
      </c>
      <c r="O126" s="71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6" t="s">
        <v>379</v>
      </c>
      <c r="AT126" s="176" t="s">
        <v>1244</v>
      </c>
      <c r="AU126" s="176" t="s">
        <v>84</v>
      </c>
      <c r="AY126" s="17" t="s">
        <v>120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7" t="s">
        <v>82</v>
      </c>
      <c r="BK126" s="177">
        <f>ROUND(I126*H126,2)</f>
        <v>0</v>
      </c>
      <c r="BL126" s="17" t="s">
        <v>379</v>
      </c>
      <c r="BM126" s="176" t="s">
        <v>2180</v>
      </c>
    </row>
    <row r="127" spans="1:65" s="2" customFormat="1" ht="24.2" customHeight="1">
      <c r="A127" s="34"/>
      <c r="B127" s="35"/>
      <c r="C127" s="208" t="s">
        <v>127</v>
      </c>
      <c r="D127" s="208" t="s">
        <v>1244</v>
      </c>
      <c r="E127" s="209" t="s">
        <v>2181</v>
      </c>
      <c r="F127" s="210" t="s">
        <v>2182</v>
      </c>
      <c r="G127" s="211" t="s">
        <v>675</v>
      </c>
      <c r="H127" s="212">
        <v>2012</v>
      </c>
      <c r="I127" s="213"/>
      <c r="J127" s="214">
        <f>ROUND(I127*H127,2)</f>
        <v>0</v>
      </c>
      <c r="K127" s="210" t="s">
        <v>2175</v>
      </c>
      <c r="L127" s="39"/>
      <c r="M127" s="215" t="s">
        <v>1</v>
      </c>
      <c r="N127" s="216" t="s">
        <v>39</v>
      </c>
      <c r="O127" s="71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6" t="s">
        <v>379</v>
      </c>
      <c r="AT127" s="176" t="s">
        <v>1244</v>
      </c>
      <c r="AU127" s="176" t="s">
        <v>84</v>
      </c>
      <c r="AY127" s="17" t="s">
        <v>120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7" t="s">
        <v>82</v>
      </c>
      <c r="BK127" s="177">
        <f>ROUND(I127*H127,2)</f>
        <v>0</v>
      </c>
      <c r="BL127" s="17" t="s">
        <v>379</v>
      </c>
      <c r="BM127" s="176" t="s">
        <v>2183</v>
      </c>
    </row>
    <row r="128" spans="1:65" s="14" customFormat="1" ht="11.25">
      <c r="B128" s="231"/>
      <c r="C128" s="232"/>
      <c r="D128" s="180" t="s">
        <v>122</v>
      </c>
      <c r="E128" s="233" t="s">
        <v>1</v>
      </c>
      <c r="F128" s="234" t="s">
        <v>2184</v>
      </c>
      <c r="G128" s="232"/>
      <c r="H128" s="233" t="s">
        <v>1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122</v>
      </c>
      <c r="AU128" s="240" t="s">
        <v>84</v>
      </c>
      <c r="AV128" s="14" t="s">
        <v>82</v>
      </c>
      <c r="AW128" s="14" t="s">
        <v>30</v>
      </c>
      <c r="AX128" s="14" t="s">
        <v>74</v>
      </c>
      <c r="AY128" s="240" t="s">
        <v>120</v>
      </c>
    </row>
    <row r="129" spans="1:65" s="11" customFormat="1" ht="11.25">
      <c r="B129" s="178"/>
      <c r="C129" s="179"/>
      <c r="D129" s="180" t="s">
        <v>122</v>
      </c>
      <c r="E129" s="181" t="s">
        <v>1</v>
      </c>
      <c r="F129" s="182" t="s">
        <v>2159</v>
      </c>
      <c r="G129" s="179"/>
      <c r="H129" s="183">
        <v>2012</v>
      </c>
      <c r="I129" s="184"/>
      <c r="J129" s="179"/>
      <c r="K129" s="179"/>
      <c r="L129" s="185"/>
      <c r="M129" s="186"/>
      <c r="N129" s="187"/>
      <c r="O129" s="187"/>
      <c r="P129" s="187"/>
      <c r="Q129" s="187"/>
      <c r="R129" s="187"/>
      <c r="S129" s="187"/>
      <c r="T129" s="188"/>
      <c r="AT129" s="189" t="s">
        <v>122</v>
      </c>
      <c r="AU129" s="189" t="s">
        <v>84</v>
      </c>
      <c r="AV129" s="11" t="s">
        <v>84</v>
      </c>
      <c r="AW129" s="11" t="s">
        <v>30</v>
      </c>
      <c r="AX129" s="11" t="s">
        <v>74</v>
      </c>
      <c r="AY129" s="189" t="s">
        <v>120</v>
      </c>
    </row>
    <row r="130" spans="1:65" s="15" customFormat="1" ht="11.25">
      <c r="B130" s="241"/>
      <c r="C130" s="242"/>
      <c r="D130" s="180" t="s">
        <v>122</v>
      </c>
      <c r="E130" s="243" t="s">
        <v>2157</v>
      </c>
      <c r="F130" s="244" t="s">
        <v>2185</v>
      </c>
      <c r="G130" s="242"/>
      <c r="H130" s="245">
        <v>2012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122</v>
      </c>
      <c r="AU130" s="251" t="s">
        <v>84</v>
      </c>
      <c r="AV130" s="15" t="s">
        <v>131</v>
      </c>
      <c r="AW130" s="15" t="s">
        <v>30</v>
      </c>
      <c r="AX130" s="15" t="s">
        <v>82</v>
      </c>
      <c r="AY130" s="251" t="s">
        <v>120</v>
      </c>
    </row>
    <row r="131" spans="1:65" s="2" customFormat="1" ht="24.2" customHeight="1">
      <c r="A131" s="34"/>
      <c r="B131" s="35"/>
      <c r="C131" s="208" t="s">
        <v>131</v>
      </c>
      <c r="D131" s="208" t="s">
        <v>1244</v>
      </c>
      <c r="E131" s="209" t="s">
        <v>2186</v>
      </c>
      <c r="F131" s="210" t="s">
        <v>2187</v>
      </c>
      <c r="G131" s="211" t="s">
        <v>675</v>
      </c>
      <c r="H131" s="212">
        <v>30</v>
      </c>
      <c r="I131" s="213"/>
      <c r="J131" s="214">
        <f>ROUND(I131*H131,2)</f>
        <v>0</v>
      </c>
      <c r="K131" s="210" t="s">
        <v>2175</v>
      </c>
      <c r="L131" s="39"/>
      <c r="M131" s="215" t="s">
        <v>1</v>
      </c>
      <c r="N131" s="216" t="s">
        <v>39</v>
      </c>
      <c r="O131" s="71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6" t="s">
        <v>379</v>
      </c>
      <c r="AT131" s="176" t="s">
        <v>1244</v>
      </c>
      <c r="AU131" s="176" t="s">
        <v>84</v>
      </c>
      <c r="AY131" s="17" t="s">
        <v>120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7" t="s">
        <v>82</v>
      </c>
      <c r="BK131" s="177">
        <f>ROUND(I131*H131,2)</f>
        <v>0</v>
      </c>
      <c r="BL131" s="17" t="s">
        <v>379</v>
      </c>
      <c r="BM131" s="176" t="s">
        <v>2188</v>
      </c>
    </row>
    <row r="132" spans="1:65" s="14" customFormat="1" ht="11.25">
      <c r="B132" s="231"/>
      <c r="C132" s="232"/>
      <c r="D132" s="180" t="s">
        <v>122</v>
      </c>
      <c r="E132" s="233" t="s">
        <v>1</v>
      </c>
      <c r="F132" s="234" t="s">
        <v>2189</v>
      </c>
      <c r="G132" s="232"/>
      <c r="H132" s="233" t="s">
        <v>1</v>
      </c>
      <c r="I132" s="235"/>
      <c r="J132" s="232"/>
      <c r="K132" s="232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122</v>
      </c>
      <c r="AU132" s="240" t="s">
        <v>84</v>
      </c>
      <c r="AV132" s="14" t="s">
        <v>82</v>
      </c>
      <c r="AW132" s="14" t="s">
        <v>30</v>
      </c>
      <c r="AX132" s="14" t="s">
        <v>74</v>
      </c>
      <c r="AY132" s="240" t="s">
        <v>120</v>
      </c>
    </row>
    <row r="133" spans="1:65" s="11" customFormat="1" ht="11.25">
      <c r="B133" s="178"/>
      <c r="C133" s="179"/>
      <c r="D133" s="180" t="s">
        <v>122</v>
      </c>
      <c r="E133" s="181" t="s">
        <v>1</v>
      </c>
      <c r="F133" s="182" t="s">
        <v>240</v>
      </c>
      <c r="G133" s="179"/>
      <c r="H133" s="183">
        <v>30</v>
      </c>
      <c r="I133" s="184"/>
      <c r="J133" s="179"/>
      <c r="K133" s="179"/>
      <c r="L133" s="185"/>
      <c r="M133" s="186"/>
      <c r="N133" s="187"/>
      <c r="O133" s="187"/>
      <c r="P133" s="187"/>
      <c r="Q133" s="187"/>
      <c r="R133" s="187"/>
      <c r="S133" s="187"/>
      <c r="T133" s="188"/>
      <c r="AT133" s="189" t="s">
        <v>122</v>
      </c>
      <c r="AU133" s="189" t="s">
        <v>84</v>
      </c>
      <c r="AV133" s="11" t="s">
        <v>84</v>
      </c>
      <c r="AW133" s="11" t="s">
        <v>30</v>
      </c>
      <c r="AX133" s="11" t="s">
        <v>74</v>
      </c>
      <c r="AY133" s="189" t="s">
        <v>120</v>
      </c>
    </row>
    <row r="134" spans="1:65" s="15" customFormat="1" ht="11.25">
      <c r="B134" s="241"/>
      <c r="C134" s="242"/>
      <c r="D134" s="180" t="s">
        <v>122</v>
      </c>
      <c r="E134" s="243" t="s">
        <v>2160</v>
      </c>
      <c r="F134" s="244" t="s">
        <v>2185</v>
      </c>
      <c r="G134" s="242"/>
      <c r="H134" s="245">
        <v>30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AT134" s="251" t="s">
        <v>122</v>
      </c>
      <c r="AU134" s="251" t="s">
        <v>84</v>
      </c>
      <c r="AV134" s="15" t="s">
        <v>131</v>
      </c>
      <c r="AW134" s="15" t="s">
        <v>30</v>
      </c>
      <c r="AX134" s="15" t="s">
        <v>82</v>
      </c>
      <c r="AY134" s="251" t="s">
        <v>120</v>
      </c>
    </row>
    <row r="135" spans="1:65" s="2" customFormat="1" ht="24.2" customHeight="1">
      <c r="A135" s="34"/>
      <c r="B135" s="35"/>
      <c r="C135" s="208" t="s">
        <v>135</v>
      </c>
      <c r="D135" s="208" t="s">
        <v>1244</v>
      </c>
      <c r="E135" s="209" t="s">
        <v>2190</v>
      </c>
      <c r="F135" s="210" t="s">
        <v>2191</v>
      </c>
      <c r="G135" s="211" t="s">
        <v>2179</v>
      </c>
      <c r="H135" s="212">
        <v>12</v>
      </c>
      <c r="I135" s="213"/>
      <c r="J135" s="214">
        <f>ROUND(I135*H135,2)</f>
        <v>0</v>
      </c>
      <c r="K135" s="210" t="s">
        <v>2175</v>
      </c>
      <c r="L135" s="39"/>
      <c r="M135" s="215" t="s">
        <v>1</v>
      </c>
      <c r="N135" s="216" t="s">
        <v>39</v>
      </c>
      <c r="O135" s="71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6" t="s">
        <v>379</v>
      </c>
      <c r="AT135" s="176" t="s">
        <v>1244</v>
      </c>
      <c r="AU135" s="176" t="s">
        <v>84</v>
      </c>
      <c r="AY135" s="17" t="s">
        <v>120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7" t="s">
        <v>82</v>
      </c>
      <c r="BK135" s="177">
        <f>ROUND(I135*H135,2)</f>
        <v>0</v>
      </c>
      <c r="BL135" s="17" t="s">
        <v>379</v>
      </c>
      <c r="BM135" s="176" t="s">
        <v>2192</v>
      </c>
    </row>
    <row r="136" spans="1:65" s="11" customFormat="1" ht="11.25">
      <c r="B136" s="178"/>
      <c r="C136" s="179"/>
      <c r="D136" s="180" t="s">
        <v>122</v>
      </c>
      <c r="E136" s="181" t="s">
        <v>1</v>
      </c>
      <c r="F136" s="182" t="s">
        <v>2155</v>
      </c>
      <c r="G136" s="179"/>
      <c r="H136" s="183">
        <v>12</v>
      </c>
      <c r="I136" s="184"/>
      <c r="J136" s="179"/>
      <c r="K136" s="179"/>
      <c r="L136" s="185"/>
      <c r="M136" s="186"/>
      <c r="N136" s="187"/>
      <c r="O136" s="187"/>
      <c r="P136" s="187"/>
      <c r="Q136" s="187"/>
      <c r="R136" s="187"/>
      <c r="S136" s="187"/>
      <c r="T136" s="188"/>
      <c r="AT136" s="189" t="s">
        <v>122</v>
      </c>
      <c r="AU136" s="189" t="s">
        <v>84</v>
      </c>
      <c r="AV136" s="11" t="s">
        <v>84</v>
      </c>
      <c r="AW136" s="11" t="s">
        <v>30</v>
      </c>
      <c r="AX136" s="11" t="s">
        <v>82</v>
      </c>
      <c r="AY136" s="189" t="s">
        <v>120</v>
      </c>
    </row>
    <row r="137" spans="1:65" s="2" customFormat="1" ht="24.2" customHeight="1">
      <c r="A137" s="34"/>
      <c r="B137" s="35"/>
      <c r="C137" s="208" t="s">
        <v>140</v>
      </c>
      <c r="D137" s="208" t="s">
        <v>1244</v>
      </c>
      <c r="E137" s="209" t="s">
        <v>2193</v>
      </c>
      <c r="F137" s="210" t="s">
        <v>2194</v>
      </c>
      <c r="G137" s="211" t="s">
        <v>675</v>
      </c>
      <c r="H137" s="212">
        <v>2012</v>
      </c>
      <c r="I137" s="213"/>
      <c r="J137" s="214">
        <f>ROUND(I137*H137,2)</f>
        <v>0</v>
      </c>
      <c r="K137" s="210" t="s">
        <v>2175</v>
      </c>
      <c r="L137" s="39"/>
      <c r="M137" s="215" t="s">
        <v>1</v>
      </c>
      <c r="N137" s="216" t="s">
        <v>39</v>
      </c>
      <c r="O137" s="71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6" t="s">
        <v>379</v>
      </c>
      <c r="AT137" s="176" t="s">
        <v>1244</v>
      </c>
      <c r="AU137" s="176" t="s">
        <v>84</v>
      </c>
      <c r="AY137" s="17" t="s">
        <v>120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7" t="s">
        <v>82</v>
      </c>
      <c r="BK137" s="177">
        <f>ROUND(I137*H137,2)</f>
        <v>0</v>
      </c>
      <c r="BL137" s="17" t="s">
        <v>379</v>
      </c>
      <c r="BM137" s="176" t="s">
        <v>2195</v>
      </c>
    </row>
    <row r="138" spans="1:65" s="11" customFormat="1" ht="11.25">
      <c r="B138" s="178"/>
      <c r="C138" s="179"/>
      <c r="D138" s="180" t="s">
        <v>122</v>
      </c>
      <c r="E138" s="181" t="s">
        <v>1</v>
      </c>
      <c r="F138" s="182" t="s">
        <v>2157</v>
      </c>
      <c r="G138" s="179"/>
      <c r="H138" s="183">
        <v>2012</v>
      </c>
      <c r="I138" s="184"/>
      <c r="J138" s="179"/>
      <c r="K138" s="179"/>
      <c r="L138" s="185"/>
      <c r="M138" s="186"/>
      <c r="N138" s="187"/>
      <c r="O138" s="187"/>
      <c r="P138" s="187"/>
      <c r="Q138" s="187"/>
      <c r="R138" s="187"/>
      <c r="S138" s="187"/>
      <c r="T138" s="188"/>
      <c r="AT138" s="189" t="s">
        <v>122</v>
      </c>
      <c r="AU138" s="189" t="s">
        <v>84</v>
      </c>
      <c r="AV138" s="11" t="s">
        <v>84</v>
      </c>
      <c r="AW138" s="11" t="s">
        <v>30</v>
      </c>
      <c r="AX138" s="11" t="s">
        <v>82</v>
      </c>
      <c r="AY138" s="189" t="s">
        <v>120</v>
      </c>
    </row>
    <row r="139" spans="1:65" s="2" customFormat="1" ht="24.2" customHeight="1">
      <c r="A139" s="34"/>
      <c r="B139" s="35"/>
      <c r="C139" s="208" t="s">
        <v>144</v>
      </c>
      <c r="D139" s="208" t="s">
        <v>1244</v>
      </c>
      <c r="E139" s="209" t="s">
        <v>2196</v>
      </c>
      <c r="F139" s="210" t="s">
        <v>2197</v>
      </c>
      <c r="G139" s="211" t="s">
        <v>675</v>
      </c>
      <c r="H139" s="212">
        <v>30</v>
      </c>
      <c r="I139" s="213"/>
      <c r="J139" s="214">
        <f>ROUND(I139*H139,2)</f>
        <v>0</v>
      </c>
      <c r="K139" s="210" t="s">
        <v>2175</v>
      </c>
      <c r="L139" s="39"/>
      <c r="M139" s="215" t="s">
        <v>1</v>
      </c>
      <c r="N139" s="216" t="s">
        <v>39</v>
      </c>
      <c r="O139" s="71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6" t="s">
        <v>379</v>
      </c>
      <c r="AT139" s="176" t="s">
        <v>1244</v>
      </c>
      <c r="AU139" s="176" t="s">
        <v>84</v>
      </c>
      <c r="AY139" s="17" t="s">
        <v>120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7" t="s">
        <v>82</v>
      </c>
      <c r="BK139" s="177">
        <f>ROUND(I139*H139,2)</f>
        <v>0</v>
      </c>
      <c r="BL139" s="17" t="s">
        <v>379</v>
      </c>
      <c r="BM139" s="176" t="s">
        <v>2198</v>
      </c>
    </row>
    <row r="140" spans="1:65" s="11" customFormat="1" ht="11.25">
      <c r="B140" s="178"/>
      <c r="C140" s="179"/>
      <c r="D140" s="180" t="s">
        <v>122</v>
      </c>
      <c r="E140" s="181" t="s">
        <v>1</v>
      </c>
      <c r="F140" s="182" t="s">
        <v>2160</v>
      </c>
      <c r="G140" s="179"/>
      <c r="H140" s="183">
        <v>30</v>
      </c>
      <c r="I140" s="184"/>
      <c r="J140" s="179"/>
      <c r="K140" s="179"/>
      <c r="L140" s="185"/>
      <c r="M140" s="252"/>
      <c r="N140" s="253"/>
      <c r="O140" s="253"/>
      <c r="P140" s="253"/>
      <c r="Q140" s="253"/>
      <c r="R140" s="253"/>
      <c r="S140" s="253"/>
      <c r="T140" s="254"/>
      <c r="AT140" s="189" t="s">
        <v>122</v>
      </c>
      <c r="AU140" s="189" t="s">
        <v>84</v>
      </c>
      <c r="AV140" s="11" t="s">
        <v>84</v>
      </c>
      <c r="AW140" s="11" t="s">
        <v>30</v>
      </c>
      <c r="AX140" s="11" t="s">
        <v>82</v>
      </c>
      <c r="AY140" s="189" t="s">
        <v>120</v>
      </c>
    </row>
    <row r="141" spans="1:65" s="2" customFormat="1" ht="6.95" customHeight="1">
      <c r="A141" s="34"/>
      <c r="B141" s="54"/>
      <c r="C141" s="55"/>
      <c r="D141" s="55"/>
      <c r="E141" s="55"/>
      <c r="F141" s="55"/>
      <c r="G141" s="55"/>
      <c r="H141" s="55"/>
      <c r="I141" s="55"/>
      <c r="J141" s="55"/>
      <c r="K141" s="55"/>
      <c r="L141" s="39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algorithmName="SHA-512" hashValue="1bXYq1/ZR8q7twgNq7HKCX+zyETMt4R8F0N8e/Lt3YWb9RD2xdgxx2pxNXuIAUjx8+anmBUikC2lwVH6wfGEeA==" saltValue="KAN8JjdJHRhee2Z5+LN3Gpi02tPHs6F3SgUj2X1ZragICeOJZlMv/FepL6BLEARI/zpBP1838LlVx8sVIujYOQ==" spinCount="100000" sheet="1" objects="1" scenarios="1" formatColumns="0" formatRows="0" autoFilter="0"/>
  <autoFilter ref="C119:K140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29"/>
  <sheetViews>
    <sheetView showGridLines="0" topLeftCell="A47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4.95" customHeight="1">
      <c r="B4" s="20"/>
      <c r="D4" s="110" t="s">
        <v>92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stavby'!K6</f>
        <v>Oprava IP technologií OŘ Brno 2024-2028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2199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95</v>
      </c>
      <c r="G12" s="34"/>
      <c r="H12" s="34"/>
      <c r="I12" s="112" t="s">
        <v>22</v>
      </c>
      <c r="J12" s="114" t="str">
        <f>'Rekapitulace stavby'!AN8</f>
        <v>22. 3. 2024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ROUND((SUM(BE119:BE128)),  2)</f>
        <v>0</v>
      </c>
      <c r="G33" s="34"/>
      <c r="H33" s="34"/>
      <c r="I33" s="124">
        <v>0.21</v>
      </c>
      <c r="J33" s="123">
        <f>ROUND(((SUM(BE119:BE128))*I33),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ROUND((SUM(BF119:BF128)),  2)</f>
        <v>0</v>
      </c>
      <c r="G34" s="34"/>
      <c r="H34" s="34"/>
      <c r="I34" s="124">
        <v>0.12</v>
      </c>
      <c r="J34" s="123">
        <f>ROUND(((SUM(BF119:BF128))*I34),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ROUND((SUM(BG119:BG128)),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ROUND((SUM(BH119:BH128)),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ROUND((SUM(BI119:BI128)),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47</v>
      </c>
      <c r="E50" s="133"/>
      <c r="F50" s="133"/>
      <c r="G50" s="132" t="s">
        <v>48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49</v>
      </c>
      <c r="E61" s="135"/>
      <c r="F61" s="136" t="s">
        <v>50</v>
      </c>
      <c r="G61" s="134" t="s">
        <v>49</v>
      </c>
      <c r="H61" s="135"/>
      <c r="I61" s="135"/>
      <c r="J61" s="137" t="s">
        <v>50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51</v>
      </c>
      <c r="E65" s="138"/>
      <c r="F65" s="138"/>
      <c r="G65" s="132" t="s">
        <v>52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49</v>
      </c>
      <c r="E76" s="135"/>
      <c r="F76" s="136" t="s">
        <v>50</v>
      </c>
      <c r="G76" s="134" t="s">
        <v>49</v>
      </c>
      <c r="H76" s="135"/>
      <c r="I76" s="135"/>
      <c r="J76" s="137" t="s">
        <v>50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Oprava IP technologií OŘ Brno 2024-2028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 xml:space="preserve">03 - VRN+VON 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</v>
      </c>
      <c r="G89" s="36"/>
      <c r="H89" s="36"/>
      <c r="I89" s="29" t="s">
        <v>22</v>
      </c>
      <c r="J89" s="66" t="str">
        <f>IF(J12="","",J12)</f>
        <v>22. 3. 2024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97</v>
      </c>
      <c r="D94" s="144"/>
      <c r="E94" s="144"/>
      <c r="F94" s="144"/>
      <c r="G94" s="144"/>
      <c r="H94" s="144"/>
      <c r="I94" s="144"/>
      <c r="J94" s="145" t="s">
        <v>98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2200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13" customFormat="1" ht="19.899999999999999" customHeight="1">
      <c r="B98" s="223"/>
      <c r="C98" s="224"/>
      <c r="D98" s="225" t="s">
        <v>2201</v>
      </c>
      <c r="E98" s="226"/>
      <c r="F98" s="226"/>
      <c r="G98" s="226"/>
      <c r="H98" s="226"/>
      <c r="I98" s="226"/>
      <c r="J98" s="227">
        <f>J124</f>
        <v>0</v>
      </c>
      <c r="K98" s="224"/>
      <c r="L98" s="228"/>
    </row>
    <row r="99" spans="1:31" s="13" customFormat="1" ht="14.85" customHeight="1">
      <c r="B99" s="223"/>
      <c r="C99" s="224"/>
      <c r="D99" s="225" t="s">
        <v>2202</v>
      </c>
      <c r="E99" s="226"/>
      <c r="F99" s="226"/>
      <c r="G99" s="226"/>
      <c r="H99" s="226"/>
      <c r="I99" s="226"/>
      <c r="J99" s="227">
        <f>J126</f>
        <v>0</v>
      </c>
      <c r="K99" s="224"/>
      <c r="L99" s="22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102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04" t="str">
        <f>E7</f>
        <v>Oprava IP technologií OŘ Brno 2024-2028</v>
      </c>
      <c r="F109" s="305"/>
      <c r="G109" s="305"/>
      <c r="H109" s="305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93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5" t="str">
        <f>E9</f>
        <v xml:space="preserve">03 - VRN+VON </v>
      </c>
      <c r="F111" s="306"/>
      <c r="G111" s="306"/>
      <c r="H111" s="30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Brno</v>
      </c>
      <c r="G113" s="36"/>
      <c r="H113" s="36"/>
      <c r="I113" s="29" t="s">
        <v>22</v>
      </c>
      <c r="J113" s="66" t="str">
        <f>IF(J12="","",J12)</f>
        <v>22. 3. 2024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0" customFormat="1" ht="29.25" customHeight="1">
      <c r="A118" s="153"/>
      <c r="B118" s="154"/>
      <c r="C118" s="155" t="s">
        <v>103</v>
      </c>
      <c r="D118" s="156" t="s">
        <v>59</v>
      </c>
      <c r="E118" s="156" t="s">
        <v>55</v>
      </c>
      <c r="F118" s="156" t="s">
        <v>56</v>
      </c>
      <c r="G118" s="156" t="s">
        <v>104</v>
      </c>
      <c r="H118" s="156" t="s">
        <v>105</v>
      </c>
      <c r="I118" s="156" t="s">
        <v>106</v>
      </c>
      <c r="J118" s="156" t="s">
        <v>98</v>
      </c>
      <c r="K118" s="157" t="s">
        <v>107</v>
      </c>
      <c r="L118" s="158"/>
      <c r="M118" s="75" t="s">
        <v>1</v>
      </c>
      <c r="N118" s="76" t="s">
        <v>38</v>
      </c>
      <c r="O118" s="76" t="s">
        <v>108</v>
      </c>
      <c r="P118" s="76" t="s">
        <v>109</v>
      </c>
      <c r="Q118" s="76" t="s">
        <v>110</v>
      </c>
      <c r="R118" s="76" t="s">
        <v>111</v>
      </c>
      <c r="S118" s="76" t="s">
        <v>112</v>
      </c>
      <c r="T118" s="77" t="s">
        <v>113</v>
      </c>
      <c r="U118" s="15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/>
    </row>
    <row r="119" spans="1:65" s="2" customFormat="1" ht="22.9" customHeight="1">
      <c r="A119" s="34"/>
      <c r="B119" s="35"/>
      <c r="C119" s="82" t="s">
        <v>114</v>
      </c>
      <c r="D119" s="36"/>
      <c r="E119" s="36"/>
      <c r="F119" s="36"/>
      <c r="G119" s="36"/>
      <c r="H119" s="36"/>
      <c r="I119" s="36"/>
      <c r="J119" s="159">
        <f>BK119</f>
        <v>0</v>
      </c>
      <c r="K119" s="36"/>
      <c r="L119" s="39"/>
      <c r="M119" s="78"/>
      <c r="N119" s="160"/>
      <c r="O119" s="79"/>
      <c r="P119" s="161">
        <f>P120</f>
        <v>0</v>
      </c>
      <c r="Q119" s="79"/>
      <c r="R119" s="161">
        <f>R120</f>
        <v>0</v>
      </c>
      <c r="S119" s="79"/>
      <c r="T119" s="162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73</v>
      </c>
      <c r="AU119" s="17" t="s">
        <v>100</v>
      </c>
      <c r="BK119" s="163">
        <f>BK120</f>
        <v>0</v>
      </c>
    </row>
    <row r="120" spans="1:65" s="12" customFormat="1" ht="25.9" customHeight="1">
      <c r="B120" s="194"/>
      <c r="C120" s="195"/>
      <c r="D120" s="196" t="s">
        <v>73</v>
      </c>
      <c r="E120" s="197" t="s">
        <v>2203</v>
      </c>
      <c r="F120" s="197" t="s">
        <v>2204</v>
      </c>
      <c r="G120" s="195"/>
      <c r="H120" s="195"/>
      <c r="I120" s="198"/>
      <c r="J120" s="199">
        <f>BK120</f>
        <v>0</v>
      </c>
      <c r="K120" s="195"/>
      <c r="L120" s="200"/>
      <c r="M120" s="201"/>
      <c r="N120" s="202"/>
      <c r="O120" s="202"/>
      <c r="P120" s="203">
        <f>P121+SUM(P122:P124)</f>
        <v>0</v>
      </c>
      <c r="Q120" s="202"/>
      <c r="R120" s="203">
        <f>R121+SUM(R122:R124)</f>
        <v>0</v>
      </c>
      <c r="S120" s="202"/>
      <c r="T120" s="204">
        <f>T121+SUM(T122:T124)</f>
        <v>0</v>
      </c>
      <c r="AR120" s="205" t="s">
        <v>135</v>
      </c>
      <c r="AT120" s="206" t="s">
        <v>73</v>
      </c>
      <c r="AU120" s="206" t="s">
        <v>74</v>
      </c>
      <c r="AY120" s="205" t="s">
        <v>120</v>
      </c>
      <c r="BK120" s="207">
        <f>BK121+SUM(BK122:BK124)</f>
        <v>0</v>
      </c>
    </row>
    <row r="121" spans="1:65" s="2" customFormat="1" ht="24.2" customHeight="1">
      <c r="A121" s="34"/>
      <c r="B121" s="35"/>
      <c r="C121" s="208" t="s">
        <v>82</v>
      </c>
      <c r="D121" s="208" t="s">
        <v>1244</v>
      </c>
      <c r="E121" s="209" t="s">
        <v>2205</v>
      </c>
      <c r="F121" s="210" t="s">
        <v>2206</v>
      </c>
      <c r="G121" s="211" t="s">
        <v>2207</v>
      </c>
      <c r="H121" s="255"/>
      <c r="I121" s="213"/>
      <c r="J121" s="214">
        <f>ROUND(I121*H121,2)</f>
        <v>0</v>
      </c>
      <c r="K121" s="210" t="s">
        <v>119</v>
      </c>
      <c r="L121" s="39"/>
      <c r="M121" s="215" t="s">
        <v>1</v>
      </c>
      <c r="N121" s="216" t="s">
        <v>39</v>
      </c>
      <c r="O121" s="71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6" t="s">
        <v>82</v>
      </c>
      <c r="AT121" s="176" t="s">
        <v>1244</v>
      </c>
      <c r="AU121" s="176" t="s">
        <v>82</v>
      </c>
      <c r="AY121" s="17" t="s">
        <v>120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7" t="s">
        <v>82</v>
      </c>
      <c r="BK121" s="177">
        <f>ROUND(I121*H121,2)</f>
        <v>0</v>
      </c>
      <c r="BL121" s="17" t="s">
        <v>82</v>
      </c>
      <c r="BM121" s="176" t="s">
        <v>2208</v>
      </c>
    </row>
    <row r="122" spans="1:65" s="2" customFormat="1" ht="37.9" customHeight="1">
      <c r="A122" s="34"/>
      <c r="B122" s="35"/>
      <c r="C122" s="208" t="s">
        <v>84</v>
      </c>
      <c r="D122" s="208" t="s">
        <v>1244</v>
      </c>
      <c r="E122" s="209" t="s">
        <v>2209</v>
      </c>
      <c r="F122" s="210" t="s">
        <v>2210</v>
      </c>
      <c r="G122" s="211" t="s">
        <v>2207</v>
      </c>
      <c r="H122" s="255"/>
      <c r="I122" s="213"/>
      <c r="J122" s="214">
        <f>ROUND(I122*H122,2)</f>
        <v>0</v>
      </c>
      <c r="K122" s="210" t="s">
        <v>119</v>
      </c>
      <c r="L122" s="39"/>
      <c r="M122" s="215" t="s">
        <v>1</v>
      </c>
      <c r="N122" s="216" t="s">
        <v>39</v>
      </c>
      <c r="O122" s="71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6" t="s">
        <v>82</v>
      </c>
      <c r="AT122" s="176" t="s">
        <v>1244</v>
      </c>
      <c r="AU122" s="176" t="s">
        <v>82</v>
      </c>
      <c r="AY122" s="17" t="s">
        <v>120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7" t="s">
        <v>82</v>
      </c>
      <c r="BK122" s="177">
        <f>ROUND(I122*H122,2)</f>
        <v>0</v>
      </c>
      <c r="BL122" s="17" t="s">
        <v>82</v>
      </c>
      <c r="BM122" s="176" t="s">
        <v>2211</v>
      </c>
    </row>
    <row r="123" spans="1:65" s="2" customFormat="1" ht="33" customHeight="1">
      <c r="A123" s="34"/>
      <c r="B123" s="35"/>
      <c r="C123" s="208" t="s">
        <v>127</v>
      </c>
      <c r="D123" s="208" t="s">
        <v>1244</v>
      </c>
      <c r="E123" s="209" t="s">
        <v>2212</v>
      </c>
      <c r="F123" s="210" t="s">
        <v>2213</v>
      </c>
      <c r="G123" s="211" t="s">
        <v>2207</v>
      </c>
      <c r="H123" s="255"/>
      <c r="I123" s="213"/>
      <c r="J123" s="214">
        <f>ROUND(I123*H123,2)</f>
        <v>0</v>
      </c>
      <c r="K123" s="210" t="s">
        <v>119</v>
      </c>
      <c r="L123" s="39"/>
      <c r="M123" s="215" t="s">
        <v>1</v>
      </c>
      <c r="N123" s="216" t="s">
        <v>39</v>
      </c>
      <c r="O123" s="71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6" t="s">
        <v>82</v>
      </c>
      <c r="AT123" s="176" t="s">
        <v>1244</v>
      </c>
      <c r="AU123" s="176" t="s">
        <v>82</v>
      </c>
      <c r="AY123" s="17" t="s">
        <v>120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7" t="s">
        <v>82</v>
      </c>
      <c r="BK123" s="177">
        <f>ROUND(I123*H123,2)</f>
        <v>0</v>
      </c>
      <c r="BL123" s="17" t="s">
        <v>82</v>
      </c>
      <c r="BM123" s="176" t="s">
        <v>2214</v>
      </c>
    </row>
    <row r="124" spans="1:65" s="12" customFormat="1" ht="22.9" customHeight="1">
      <c r="B124" s="194"/>
      <c r="C124" s="195"/>
      <c r="D124" s="196" t="s">
        <v>73</v>
      </c>
      <c r="E124" s="229" t="s">
        <v>2215</v>
      </c>
      <c r="F124" s="229" t="s">
        <v>2216</v>
      </c>
      <c r="G124" s="195"/>
      <c r="H124" s="195"/>
      <c r="I124" s="198"/>
      <c r="J124" s="230">
        <f>BK124</f>
        <v>0</v>
      </c>
      <c r="K124" s="195"/>
      <c r="L124" s="200"/>
      <c r="M124" s="201"/>
      <c r="N124" s="202"/>
      <c r="O124" s="202"/>
      <c r="P124" s="203">
        <f>P125+P126</f>
        <v>0</v>
      </c>
      <c r="Q124" s="202"/>
      <c r="R124" s="203">
        <f>R125+R126</f>
        <v>0</v>
      </c>
      <c r="S124" s="202"/>
      <c r="T124" s="204">
        <f>T125+T126</f>
        <v>0</v>
      </c>
      <c r="AR124" s="205" t="s">
        <v>131</v>
      </c>
      <c r="AT124" s="206" t="s">
        <v>73</v>
      </c>
      <c r="AU124" s="206" t="s">
        <v>82</v>
      </c>
      <c r="AY124" s="205" t="s">
        <v>120</v>
      </c>
      <c r="BK124" s="207">
        <f>BK125+BK126</f>
        <v>0</v>
      </c>
    </row>
    <row r="125" spans="1:65" s="2" customFormat="1" ht="24.2" customHeight="1">
      <c r="A125" s="34"/>
      <c r="B125" s="35"/>
      <c r="C125" s="208" t="s">
        <v>131</v>
      </c>
      <c r="D125" s="208" t="s">
        <v>1244</v>
      </c>
      <c r="E125" s="209" t="s">
        <v>2217</v>
      </c>
      <c r="F125" s="210" t="s">
        <v>2218</v>
      </c>
      <c r="G125" s="211" t="s">
        <v>1682</v>
      </c>
      <c r="H125" s="212">
        <v>1600</v>
      </c>
      <c r="I125" s="213"/>
      <c r="J125" s="214">
        <f>ROUND(I125*H125,2)</f>
        <v>0</v>
      </c>
      <c r="K125" s="210" t="s">
        <v>119</v>
      </c>
      <c r="L125" s="39"/>
      <c r="M125" s="215" t="s">
        <v>1</v>
      </c>
      <c r="N125" s="216" t="s">
        <v>39</v>
      </c>
      <c r="O125" s="71"/>
      <c r="P125" s="174">
        <f>O125*H125</f>
        <v>0</v>
      </c>
      <c r="Q125" s="174">
        <v>0</v>
      </c>
      <c r="R125" s="174">
        <f>Q125*H125</f>
        <v>0</v>
      </c>
      <c r="S125" s="174">
        <v>0</v>
      </c>
      <c r="T125" s="17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6" t="s">
        <v>82</v>
      </c>
      <c r="AT125" s="176" t="s">
        <v>1244</v>
      </c>
      <c r="AU125" s="176" t="s">
        <v>84</v>
      </c>
      <c r="AY125" s="17" t="s">
        <v>120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7" t="s">
        <v>82</v>
      </c>
      <c r="BK125" s="177">
        <f>ROUND(I125*H125,2)</f>
        <v>0</v>
      </c>
      <c r="BL125" s="17" t="s">
        <v>82</v>
      </c>
      <c r="BM125" s="176" t="s">
        <v>2219</v>
      </c>
    </row>
    <row r="126" spans="1:65" s="12" customFormat="1" ht="20.85" customHeight="1">
      <c r="B126" s="194"/>
      <c r="C126" s="195"/>
      <c r="D126" s="196" t="s">
        <v>73</v>
      </c>
      <c r="E126" s="229" t="s">
        <v>1241</v>
      </c>
      <c r="F126" s="229" t="s">
        <v>1242</v>
      </c>
      <c r="G126" s="195"/>
      <c r="H126" s="195"/>
      <c r="I126" s="198"/>
      <c r="J126" s="230">
        <f>BK126</f>
        <v>0</v>
      </c>
      <c r="K126" s="195"/>
      <c r="L126" s="200"/>
      <c r="M126" s="201"/>
      <c r="N126" s="202"/>
      <c r="O126" s="202"/>
      <c r="P126" s="203">
        <f>SUM(P127:P128)</f>
        <v>0</v>
      </c>
      <c r="Q126" s="202"/>
      <c r="R126" s="203">
        <f>SUM(R127:R128)</f>
        <v>0</v>
      </c>
      <c r="S126" s="202"/>
      <c r="T126" s="204">
        <f>SUM(T127:T128)</f>
        <v>0</v>
      </c>
      <c r="AR126" s="205" t="s">
        <v>131</v>
      </c>
      <c r="AT126" s="206" t="s">
        <v>73</v>
      </c>
      <c r="AU126" s="206" t="s">
        <v>84</v>
      </c>
      <c r="AY126" s="205" t="s">
        <v>120</v>
      </c>
      <c r="BK126" s="207">
        <f>SUM(BK127:BK128)</f>
        <v>0</v>
      </c>
    </row>
    <row r="127" spans="1:65" s="2" customFormat="1" ht="44.25" customHeight="1">
      <c r="A127" s="34"/>
      <c r="B127" s="35"/>
      <c r="C127" s="208" t="s">
        <v>135</v>
      </c>
      <c r="D127" s="208" t="s">
        <v>1244</v>
      </c>
      <c r="E127" s="209" t="s">
        <v>2220</v>
      </c>
      <c r="F127" s="210" t="s">
        <v>2221</v>
      </c>
      <c r="G127" s="211" t="s">
        <v>118</v>
      </c>
      <c r="H127" s="212">
        <v>500</v>
      </c>
      <c r="I127" s="213"/>
      <c r="J127" s="214">
        <f>ROUND(I127*H127,2)</f>
        <v>0</v>
      </c>
      <c r="K127" s="210" t="s">
        <v>119</v>
      </c>
      <c r="L127" s="39"/>
      <c r="M127" s="215" t="s">
        <v>1</v>
      </c>
      <c r="N127" s="216" t="s">
        <v>39</v>
      </c>
      <c r="O127" s="71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6" t="s">
        <v>82</v>
      </c>
      <c r="AT127" s="176" t="s">
        <v>1244</v>
      </c>
      <c r="AU127" s="176" t="s">
        <v>127</v>
      </c>
      <c r="AY127" s="17" t="s">
        <v>120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7" t="s">
        <v>82</v>
      </c>
      <c r="BK127" s="177">
        <f>ROUND(I127*H127,2)</f>
        <v>0</v>
      </c>
      <c r="BL127" s="17" t="s">
        <v>82</v>
      </c>
      <c r="BM127" s="176" t="s">
        <v>2222</v>
      </c>
    </row>
    <row r="128" spans="1:65" s="2" customFormat="1" ht="49.15" customHeight="1">
      <c r="A128" s="34"/>
      <c r="B128" s="35"/>
      <c r="C128" s="208" t="s">
        <v>140</v>
      </c>
      <c r="D128" s="208" t="s">
        <v>1244</v>
      </c>
      <c r="E128" s="209" t="s">
        <v>2223</v>
      </c>
      <c r="F128" s="210" t="s">
        <v>2224</v>
      </c>
      <c r="G128" s="211" t="s">
        <v>118</v>
      </c>
      <c r="H128" s="212">
        <v>500</v>
      </c>
      <c r="I128" s="213"/>
      <c r="J128" s="214">
        <f>ROUND(I128*H128,2)</f>
        <v>0</v>
      </c>
      <c r="K128" s="210" t="s">
        <v>119</v>
      </c>
      <c r="L128" s="39"/>
      <c r="M128" s="217" t="s">
        <v>1</v>
      </c>
      <c r="N128" s="218" t="s">
        <v>39</v>
      </c>
      <c r="O128" s="219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6" t="s">
        <v>82</v>
      </c>
      <c r="AT128" s="176" t="s">
        <v>1244</v>
      </c>
      <c r="AU128" s="176" t="s">
        <v>127</v>
      </c>
      <c r="AY128" s="17" t="s">
        <v>120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7" t="s">
        <v>82</v>
      </c>
      <c r="BK128" s="177">
        <f>ROUND(I128*H128,2)</f>
        <v>0</v>
      </c>
      <c r="BL128" s="17" t="s">
        <v>82</v>
      </c>
      <c r="BM128" s="176" t="s">
        <v>2225</v>
      </c>
    </row>
    <row r="129" spans="1:31" s="2" customFormat="1" ht="6.95" customHeight="1">
      <c r="A129" s="34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39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algorithmName="SHA-512" hashValue="MxeNgnVKPP+2H0bg5md7unea7iwuauJTtZMZlfHQm06+73m7A/otVhvfLY244g3bMhaZWNssNqSuwurjlrjqhA==" saltValue="TPtmET5z8vTlm8JImBpEY2X4koiKIioHQMe76Zx8HEXib0oeLd3focnX10RDOur1F3CbowYGO1QUuf8ukPs5mQ==" spinCount="100000" sheet="1" objects="1" scenarios="1" formatColumns="0" formatRows="0" autoFilter="0"/>
  <autoFilter ref="C118:K128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Opravy a servis </vt:lpstr>
      <vt:lpstr>02 - Zemní práce</vt:lpstr>
      <vt:lpstr>03 - VRN+VON </vt:lpstr>
      <vt:lpstr>'01 - Opravy a servis '!Názvy_tisku</vt:lpstr>
      <vt:lpstr>'02 - Zemní práce'!Názvy_tisku</vt:lpstr>
      <vt:lpstr>'03 - VRN+VON '!Názvy_tisku</vt:lpstr>
      <vt:lpstr>'Rekapitulace stavby'!Názvy_tisku</vt:lpstr>
      <vt:lpstr>'01 - Opravy a servis '!Oblast_tisku</vt:lpstr>
      <vt:lpstr>'02 - Zemní práce'!Oblast_tisku</vt:lpstr>
      <vt:lpstr>'03 - VRN+VON 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Jambor Petr, Bc.</dc:creator>
  <cp:lastModifiedBy>Jambor Petr, Bc.</cp:lastModifiedBy>
  <dcterms:created xsi:type="dcterms:W3CDTF">2024-03-25T13:35:18Z</dcterms:created>
  <dcterms:modified xsi:type="dcterms:W3CDTF">2024-03-26T06:45:24Z</dcterms:modified>
</cp:coreProperties>
</file>